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3200D042\share\2021\8  県高校総体・夏季大会\県高校総体\申込用紙\"/>
    </mc:Choice>
  </mc:AlternateContent>
  <xr:revisionPtr revIDLastSave="0" documentId="13_ncr:40009_{5D8C365E-2E75-4C0D-BB41-868F5E0E7DA9}" xr6:coauthVersionLast="47" xr6:coauthVersionMax="47" xr10:uidLastSave="{00000000-0000-0000-0000-000000000000}"/>
  <bookViews>
    <workbookView xWindow="-120" yWindow="-120" windowWidth="29040" windowHeight="15840" tabRatio="770" activeTab="2"/>
  </bookViews>
  <sheets>
    <sheet name="入力方法" sheetId="16" r:id="rId1"/>
    <sheet name="登録データ" sheetId="17" r:id="rId2"/>
    <sheet name="男子" sheetId="3" r:id="rId3"/>
    <sheet name="女子" sheetId="18" r:id="rId4"/>
    <sheet name="男子オーダー用紙" sheetId="12" r:id="rId5"/>
    <sheet name="男子選手変更用紙" sheetId="19" r:id="rId6"/>
    <sheet name="女子オーダー用紙" sheetId="20" r:id="rId7"/>
    <sheet name="女子選手変更用紙" sheetId="21" r:id="rId8"/>
    <sheet name="date" sheetId="5" state="hidden" r:id="rId9"/>
  </sheets>
  <externalReferences>
    <externalReference r:id="rId10"/>
  </externalReferences>
  <definedNames>
    <definedName name="_xlnm._FilterDatabase" localSheetId="3" hidden="1">女子!$H$14:$M$25</definedName>
    <definedName name="_xlnm._FilterDatabase" localSheetId="2" hidden="1">男子!$H$14:$M$25</definedName>
    <definedName name="_xlnm.Print_Area" localSheetId="3">女子!$C$1:$J$35</definedName>
    <definedName name="_xlnm.Print_Area" localSheetId="6">女子オーダー用紙!$A$1:$E$23</definedName>
    <definedName name="_xlnm.Print_Area" localSheetId="7">女子選手変更用紙!$A$1:$F$27</definedName>
    <definedName name="_xlnm.Print_Area" localSheetId="2">男子!$C$1:$J$35</definedName>
    <definedName name="_xlnm.Print_Area" localSheetId="4">男子オーダー用紙!$A$1:$E$25</definedName>
    <definedName name="_xlnm.Print_Area" localSheetId="5">男子選手変更用紙!$A$1:$F$29</definedName>
    <definedName name="学校一覧">#REF!</definedName>
    <definedName name="女子入力">[1]女子個人種目!$E$3:$I$1569</definedName>
    <definedName name="男子入力">[1]男子個人種目!$E$3:$I$1416</definedName>
  </definedNames>
  <calcPr calcId="181029"/>
</workbook>
</file>

<file path=xl/calcChain.xml><?xml version="1.0" encoding="utf-8"?>
<calcChain xmlns="http://schemas.openxmlformats.org/spreadsheetml/2006/main">
  <c r="B15" i="5" l="1"/>
  <c r="B16" i="5"/>
  <c r="B17" i="5"/>
  <c r="B18" i="5"/>
  <c r="B19" i="5"/>
  <c r="B20" i="5"/>
  <c r="B21" i="5"/>
  <c r="B14" i="5"/>
  <c r="B3" i="5"/>
  <c r="B4" i="5"/>
  <c r="B5" i="5"/>
  <c r="B6" i="5"/>
  <c r="B7" i="5"/>
  <c r="B8" i="5"/>
  <c r="B9" i="5"/>
  <c r="B10" i="5"/>
  <c r="B11" i="5"/>
  <c r="B2" i="5"/>
  <c r="F5" i="21"/>
  <c r="F6" i="19"/>
  <c r="H15" i="5"/>
  <c r="H16" i="5"/>
  <c r="H17" i="5"/>
  <c r="H18" i="5"/>
  <c r="H19" i="5"/>
  <c r="H20" i="5"/>
  <c r="H21" i="5"/>
  <c r="H14" i="5"/>
  <c r="C23" i="20"/>
  <c r="D6" i="21"/>
  <c r="D18" i="20"/>
  <c r="E17" i="20"/>
  <c r="C17" i="20"/>
  <c r="D16" i="20"/>
  <c r="E13" i="20"/>
  <c r="C13" i="20"/>
  <c r="D12" i="20"/>
  <c r="E11" i="20"/>
  <c r="C11" i="20"/>
  <c r="D10" i="20"/>
  <c r="E9" i="20"/>
  <c r="C9" i="20"/>
  <c r="D6" i="20"/>
  <c r="D7" i="19"/>
  <c r="F35" i="18"/>
  <c r="I23" i="18"/>
  <c r="E18" i="20"/>
  <c r="H23" i="18"/>
  <c r="G23" i="18"/>
  <c r="F23" i="18"/>
  <c r="D21" i="5"/>
  <c r="E23" i="18"/>
  <c r="C18" i="20"/>
  <c r="I22" i="18"/>
  <c r="F20" i="5"/>
  <c r="H22" i="18"/>
  <c r="G22" i="18"/>
  <c r="F22" i="18"/>
  <c r="D17" i="20"/>
  <c r="E22" i="18"/>
  <c r="C20" i="5"/>
  <c r="I21" i="18"/>
  <c r="F19" i="5"/>
  <c r="H21" i="18"/>
  <c r="E19" i="5"/>
  <c r="G21" i="18"/>
  <c r="F21" i="18"/>
  <c r="D19" i="5"/>
  <c r="E21" i="18"/>
  <c r="C16" i="20"/>
  <c r="I20" i="18"/>
  <c r="F18" i="5"/>
  <c r="H20" i="18"/>
  <c r="G20" i="18"/>
  <c r="E18" i="5"/>
  <c r="F20" i="18"/>
  <c r="D13" i="21"/>
  <c r="E20" i="18"/>
  <c r="C13" i="21"/>
  <c r="I19" i="18"/>
  <c r="E12" i="20"/>
  <c r="H19" i="18"/>
  <c r="G19" i="18"/>
  <c r="F19" i="18"/>
  <c r="D17" i="5"/>
  <c r="E19" i="18"/>
  <c r="C12" i="21"/>
  <c r="I18" i="18"/>
  <c r="F16" i="5"/>
  <c r="H18" i="18"/>
  <c r="G18" i="18"/>
  <c r="F18" i="18"/>
  <c r="D11" i="20"/>
  <c r="E18" i="18"/>
  <c r="C11" i="21"/>
  <c r="I17" i="18"/>
  <c r="E10" i="21"/>
  <c r="H17" i="18"/>
  <c r="G17" i="18"/>
  <c r="E15" i="5"/>
  <c r="F17" i="18"/>
  <c r="D15" i="5"/>
  <c r="E17" i="18"/>
  <c r="C10" i="20"/>
  <c r="I16" i="18"/>
  <c r="F14" i="5"/>
  <c r="H16" i="18"/>
  <c r="E14" i="5"/>
  <c r="G16" i="18"/>
  <c r="F16" i="18"/>
  <c r="D9" i="21"/>
  <c r="E16" i="18"/>
  <c r="C14" i="5"/>
  <c r="F9" i="18"/>
  <c r="E9" i="18"/>
  <c r="E8" i="18"/>
  <c r="E7" i="18"/>
  <c r="D5" i="20"/>
  <c r="F35" i="3"/>
  <c r="F9" i="3"/>
  <c r="E8" i="3"/>
  <c r="E9" i="3"/>
  <c r="E7" i="3"/>
  <c r="D6" i="19"/>
  <c r="C25" i="12"/>
  <c r="D6" i="12"/>
  <c r="I25" i="3"/>
  <c r="F11" i="5"/>
  <c r="H25" i="3"/>
  <c r="G25" i="3"/>
  <c r="F25" i="3"/>
  <c r="D11" i="5"/>
  <c r="E25" i="3"/>
  <c r="I24" i="3"/>
  <c r="F10" i="5"/>
  <c r="H24" i="3"/>
  <c r="G24" i="3"/>
  <c r="F24" i="3"/>
  <c r="D10" i="5"/>
  <c r="E24" i="3"/>
  <c r="C10" i="5"/>
  <c r="I23" i="3"/>
  <c r="F9" i="5"/>
  <c r="H23" i="3"/>
  <c r="G23" i="3"/>
  <c r="F23" i="3"/>
  <c r="D9" i="5"/>
  <c r="E23" i="3"/>
  <c r="I22" i="3"/>
  <c r="E20" i="12"/>
  <c r="H22" i="3"/>
  <c r="G22" i="3"/>
  <c r="F22" i="3"/>
  <c r="D15" i="12"/>
  <c r="E22" i="3"/>
  <c r="C16" i="19"/>
  <c r="I21" i="3"/>
  <c r="F7" i="5"/>
  <c r="H21" i="3"/>
  <c r="G21" i="3"/>
  <c r="F21" i="3"/>
  <c r="D7" i="5"/>
  <c r="E21" i="3"/>
  <c r="I20" i="3"/>
  <c r="F6" i="5"/>
  <c r="H20" i="3"/>
  <c r="G20" i="3"/>
  <c r="F20" i="3"/>
  <c r="D6" i="5"/>
  <c r="E20" i="3"/>
  <c r="C18" i="12"/>
  <c r="I19" i="3"/>
  <c r="F5" i="5"/>
  <c r="H19" i="3"/>
  <c r="G19" i="3"/>
  <c r="F19" i="3"/>
  <c r="D12" i="12"/>
  <c r="E19" i="3"/>
  <c r="C13" i="19"/>
  <c r="I18" i="3"/>
  <c r="F4" i="5"/>
  <c r="H18" i="3"/>
  <c r="G18" i="3"/>
  <c r="F18" i="3"/>
  <c r="D11" i="12"/>
  <c r="E18" i="3"/>
  <c r="C12" i="19"/>
  <c r="I17" i="3"/>
  <c r="F3" i="5"/>
  <c r="H17" i="3"/>
  <c r="G17" i="3"/>
  <c r="F17" i="3"/>
  <c r="D3" i="5"/>
  <c r="E17" i="3"/>
  <c r="C10" i="12"/>
  <c r="I16" i="3"/>
  <c r="F2" i="5"/>
  <c r="H16" i="3"/>
  <c r="G16" i="3"/>
  <c r="F16" i="3"/>
  <c r="D9" i="12"/>
  <c r="E16" i="3"/>
  <c r="I21" i="5"/>
  <c r="I20" i="5"/>
  <c r="I19" i="5"/>
  <c r="I18" i="5"/>
  <c r="I17" i="5"/>
  <c r="I16" i="5"/>
  <c r="I15" i="5"/>
  <c r="I14" i="5"/>
  <c r="I3" i="5"/>
  <c r="I4" i="5"/>
  <c r="I5" i="5"/>
  <c r="I6" i="5"/>
  <c r="I7" i="5"/>
  <c r="I8" i="5"/>
  <c r="I9" i="5"/>
  <c r="I10" i="5"/>
  <c r="I11" i="5"/>
  <c r="I2" i="5"/>
  <c r="H3" i="5"/>
  <c r="H4" i="5"/>
  <c r="H5" i="5"/>
  <c r="H6" i="5"/>
  <c r="H7" i="5"/>
  <c r="H8" i="5"/>
  <c r="H9" i="5"/>
  <c r="H10" i="5"/>
  <c r="H11" i="5"/>
  <c r="H2" i="5"/>
  <c r="C18" i="5"/>
  <c r="E16" i="5"/>
  <c r="E17" i="5"/>
  <c r="E20" i="5"/>
  <c r="E21" i="5"/>
  <c r="C16" i="5"/>
  <c r="C10" i="21"/>
  <c r="D11" i="21"/>
  <c r="E12" i="21"/>
  <c r="D14" i="5"/>
  <c r="C21" i="5"/>
  <c r="C19" i="5"/>
  <c r="C17" i="5"/>
  <c r="C15" i="5"/>
  <c r="D9" i="20"/>
  <c r="E10" i="20"/>
  <c r="C12" i="20"/>
  <c r="D13" i="20"/>
  <c r="E16" i="20"/>
  <c r="C9" i="21"/>
  <c r="D10" i="21"/>
  <c r="E11" i="21"/>
  <c r="F21" i="5"/>
  <c r="D20" i="5"/>
  <c r="D18" i="5"/>
  <c r="F17" i="5"/>
  <c r="D16" i="5"/>
  <c r="F15" i="5"/>
  <c r="E9" i="21"/>
  <c r="D12" i="21"/>
  <c r="E13" i="21"/>
  <c r="E10" i="19"/>
  <c r="D13" i="19"/>
  <c r="E14" i="19"/>
  <c r="C19" i="12"/>
  <c r="C11" i="19"/>
  <c r="D12" i="19"/>
  <c r="E13" i="19"/>
  <c r="C15" i="19"/>
  <c r="D16" i="19"/>
  <c r="C10" i="19"/>
  <c r="D11" i="19"/>
  <c r="E12" i="19"/>
  <c r="C14" i="19"/>
  <c r="D15" i="19"/>
  <c r="E16" i="19"/>
  <c r="D10" i="19"/>
  <c r="E11" i="19"/>
  <c r="D14" i="19"/>
  <c r="E15" i="19"/>
  <c r="D5" i="21"/>
  <c r="H27" i="18"/>
  <c r="E5" i="5"/>
  <c r="E9" i="5"/>
  <c r="D14" i="12"/>
  <c r="F8" i="5"/>
  <c r="E4" i="5"/>
  <c r="E8" i="5"/>
  <c r="D13" i="12"/>
  <c r="D19" i="12"/>
  <c r="C3" i="5"/>
  <c r="E15" i="12"/>
  <c r="E6" i="5"/>
  <c r="E10" i="5"/>
  <c r="D10" i="12"/>
  <c r="D2" i="5"/>
  <c r="E10" i="12"/>
  <c r="E2" i="5"/>
  <c r="C11" i="5"/>
  <c r="E11" i="12"/>
  <c r="E14" i="12"/>
  <c r="E3" i="5"/>
  <c r="E7" i="5"/>
  <c r="E11" i="5"/>
  <c r="C7" i="5"/>
  <c r="D5" i="5"/>
  <c r="C13" i="12"/>
  <c r="D20" i="12"/>
  <c r="C6" i="5"/>
  <c r="D8" i="5"/>
  <c r="C9" i="12"/>
  <c r="C12" i="12"/>
  <c r="C9" i="5"/>
  <c r="C5" i="5"/>
  <c r="C11" i="12"/>
  <c r="E13" i="12"/>
  <c r="C15" i="12"/>
  <c r="D18" i="12"/>
  <c r="E19" i="12"/>
  <c r="D4" i="5"/>
  <c r="E9" i="12"/>
  <c r="C8" i="5"/>
  <c r="C4" i="5"/>
  <c r="E12" i="12"/>
  <c r="C14" i="12"/>
  <c r="E18" i="12"/>
  <c r="C20" i="12"/>
  <c r="H27" i="3"/>
  <c r="D5" i="12"/>
  <c r="C2" i="5"/>
</calcChain>
</file>

<file path=xl/comments1.xml><?xml version="1.0" encoding="utf-8"?>
<comments xmlns="http://schemas.openxmlformats.org/spreadsheetml/2006/main">
  <authors>
    <author>IBM</author>
    <author>ORK8</author>
  </authors>
  <commentList>
    <comment ref="H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▼をクリックしてリストから選択して下さい。</t>
        </r>
      </text>
    </comment>
    <comment ref="D1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済：登録料を納めた
未：登録料を納めていない</t>
        </r>
      </text>
    </comment>
  </commentList>
</comments>
</file>

<file path=xl/comments2.xml><?xml version="1.0" encoding="utf-8"?>
<comments xmlns="http://schemas.openxmlformats.org/spreadsheetml/2006/main">
  <authors>
    <author>IBM</author>
    <author>ORK8</author>
  </authors>
  <commentList>
    <comment ref="H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▼をクリックしてリストから選択して下さい。</t>
        </r>
      </text>
    </comment>
    <comment ref="D1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済：登録料を納めた
未：登録料を納めていない</t>
        </r>
      </text>
    </comment>
  </commentList>
</comments>
</file>

<file path=xl/sharedStrings.xml><?xml version="1.0" encoding="utf-8"?>
<sst xmlns="http://schemas.openxmlformats.org/spreadsheetml/2006/main" count="1256" uniqueCount="567">
  <si>
    <t>学校番号</t>
    <rPh sb="0" eb="2">
      <t>ガッコウ</t>
    </rPh>
    <rPh sb="2" eb="4">
      <t>バンゴウ</t>
    </rPh>
    <phoneticPr fontId="2"/>
  </si>
  <si>
    <t>学年</t>
    <rPh sb="0" eb="2">
      <t>ガクネン</t>
    </rPh>
    <phoneticPr fontId="2"/>
  </si>
  <si>
    <t>学校番号</t>
    <rPh sb="0" eb="2">
      <t>ガッコウ</t>
    </rPh>
    <rPh sb="2" eb="4">
      <t>バンゴウ</t>
    </rPh>
    <phoneticPr fontId="8"/>
  </si>
  <si>
    <t>学校名</t>
    <rPh sb="0" eb="3">
      <t>ガッコウメイ</t>
    </rPh>
    <phoneticPr fontId="8"/>
  </si>
  <si>
    <t>監督名</t>
    <rPh sb="0" eb="2">
      <t>カントク</t>
    </rPh>
    <rPh sb="2" eb="3">
      <t>メイ</t>
    </rPh>
    <phoneticPr fontId="8"/>
  </si>
  <si>
    <t>引率責任者</t>
    <rPh sb="0" eb="2">
      <t>インソツ</t>
    </rPh>
    <rPh sb="2" eb="5">
      <t>セキニンシャ</t>
    </rPh>
    <phoneticPr fontId="8"/>
  </si>
  <si>
    <t>印</t>
    <rPh sb="0" eb="1">
      <t>イン</t>
    </rPh>
    <phoneticPr fontId="8"/>
  </si>
  <si>
    <t>no</t>
    <phoneticPr fontId="2"/>
  </si>
  <si>
    <t>907-0022</t>
  </si>
  <si>
    <t>907-0004</t>
  </si>
  <si>
    <t>907-0002</t>
  </si>
  <si>
    <t>901-0361</t>
  </si>
  <si>
    <t>901-0305</t>
  </si>
  <si>
    <t>901-2113</t>
  </si>
  <si>
    <t>901-2112</t>
  </si>
  <si>
    <t>901-2122</t>
  </si>
  <si>
    <t>901-2132</t>
  </si>
  <si>
    <t>901-2121</t>
  </si>
  <si>
    <t>901-2111</t>
  </si>
  <si>
    <t>904-2213</t>
  </si>
  <si>
    <t>904-1115</t>
  </si>
  <si>
    <t>904-2312</t>
  </si>
  <si>
    <t>904-2236</t>
  </si>
  <si>
    <t>904-2215</t>
  </si>
  <si>
    <t>905-1304</t>
  </si>
  <si>
    <t>904-2172</t>
  </si>
  <si>
    <t>904-0001</t>
  </si>
  <si>
    <t>コザ</t>
  </si>
  <si>
    <t>904-0011</t>
  </si>
  <si>
    <t>904-2151</t>
  </si>
  <si>
    <t>904-0035</t>
  </si>
  <si>
    <t>904-0202</t>
  </si>
  <si>
    <t>901-2302</t>
  </si>
  <si>
    <t>904-1302</t>
  </si>
  <si>
    <t>901-2214</t>
  </si>
  <si>
    <t>901-2202</t>
  </si>
  <si>
    <t>901-2215</t>
  </si>
  <si>
    <t>901-2224</t>
  </si>
  <si>
    <t>901-3121</t>
  </si>
  <si>
    <t>904-0103</t>
  </si>
  <si>
    <t>901-0203</t>
  </si>
  <si>
    <t>901-0201</t>
  </si>
  <si>
    <t>901-0223</t>
  </si>
  <si>
    <t>905-0424</t>
  </si>
  <si>
    <t>905-0006</t>
  </si>
  <si>
    <t>905-0018</t>
  </si>
  <si>
    <t>902-0072</t>
  </si>
  <si>
    <t>901-0151</t>
  </si>
  <si>
    <t>901-0155</t>
  </si>
  <si>
    <t>903-0804</t>
  </si>
  <si>
    <t>903-0816</t>
  </si>
  <si>
    <t>900-0005</t>
  </si>
  <si>
    <t>902-0061</t>
  </si>
  <si>
    <t>900-0014</t>
  </si>
  <si>
    <t>902-0062</t>
  </si>
  <si>
    <t>900-0032</t>
  </si>
  <si>
    <t>903-0117</t>
  </si>
  <si>
    <t>901-1105</t>
  </si>
  <si>
    <t>901-1117</t>
  </si>
  <si>
    <t>906-0501</t>
  </si>
  <si>
    <t>906-0013</t>
  </si>
  <si>
    <t>906-0012</t>
  </si>
  <si>
    <t>906-0007</t>
  </si>
  <si>
    <t>905-0214</t>
  </si>
  <si>
    <t>901-0511</t>
  </si>
  <si>
    <t>901-0402</t>
  </si>
  <si>
    <t>901-0411</t>
  </si>
  <si>
    <t>901-1303</t>
  </si>
  <si>
    <t>904-0303</t>
  </si>
  <si>
    <t>902-0075</t>
  </si>
  <si>
    <t>名護市大北4-1-23</t>
  </si>
  <si>
    <t>905-0012</t>
  </si>
  <si>
    <t>）</t>
    <phoneticPr fontId="2"/>
  </si>
  <si>
    <t>N1</t>
    <phoneticPr fontId="2"/>
  </si>
  <si>
    <t>N2</t>
    <phoneticPr fontId="2"/>
  </si>
  <si>
    <t>ZK</t>
    <phoneticPr fontId="2"/>
  </si>
  <si>
    <t>浦添市字当山3-2-7</t>
    <rPh sb="0" eb="3">
      <t>ウラソエシ</t>
    </rPh>
    <rPh sb="3" eb="4">
      <t>ジ</t>
    </rPh>
    <rPh sb="4" eb="6">
      <t>トウヤマ</t>
    </rPh>
    <phoneticPr fontId="2"/>
  </si>
  <si>
    <t>901-2104</t>
  </si>
  <si>
    <t>沖縄高専</t>
    <rPh sb="0" eb="2">
      <t>オキナワ</t>
    </rPh>
    <rPh sb="2" eb="4">
      <t>コウセン</t>
    </rPh>
    <phoneticPr fontId="2"/>
  </si>
  <si>
    <t>選手名（全角）</t>
    <rPh sb="0" eb="1">
      <t>セン</t>
    </rPh>
    <rPh sb="1" eb="2">
      <t>テ</t>
    </rPh>
    <rPh sb="2" eb="3">
      <t>メイ</t>
    </rPh>
    <rPh sb="4" eb="6">
      <t>ゼンカク</t>
    </rPh>
    <phoneticPr fontId="2"/>
  </si>
  <si>
    <t>教諭</t>
  </si>
  <si>
    <t>宮古特別支援</t>
    <rPh sb="0" eb="2">
      <t>ミヤコ</t>
    </rPh>
    <rPh sb="2" eb="4">
      <t>トクベツ</t>
    </rPh>
    <rPh sb="4" eb="6">
      <t>シエン</t>
    </rPh>
    <phoneticPr fontId="2"/>
  </si>
  <si>
    <t>登録</t>
    <rPh sb="0" eb="2">
      <t>トウロク</t>
    </rPh>
    <phoneticPr fontId="2"/>
  </si>
  <si>
    <t>申込No.</t>
    <rPh sb="0" eb="2">
      <t>モウシコミ</t>
    </rPh>
    <phoneticPr fontId="2"/>
  </si>
  <si>
    <t>沖縄県高等学校体育連盟会長　殿</t>
    <phoneticPr fontId="8"/>
  </si>
  <si>
    <t>参加申込書（男子）</t>
    <rPh sb="0" eb="2">
      <t>サンカ</t>
    </rPh>
    <rPh sb="2" eb="5">
      <t>モウシコミショ</t>
    </rPh>
    <rPh sb="6" eb="8">
      <t>ダンシ</t>
    </rPh>
    <phoneticPr fontId="2"/>
  </si>
  <si>
    <t>マネージャー</t>
    <phoneticPr fontId="8"/>
  </si>
  <si>
    <t>（</t>
    <phoneticPr fontId="2"/>
  </si>
  <si>
    <t>合計</t>
    <rPh sb="0" eb="2">
      <t>ゴウケイ</t>
    </rPh>
    <phoneticPr fontId="2"/>
  </si>
  <si>
    <t>電話番号</t>
    <rPh sb="0" eb="2">
      <t>デンワ</t>
    </rPh>
    <rPh sb="2" eb="4">
      <t>バンゴウ</t>
    </rPh>
    <phoneticPr fontId="2"/>
  </si>
  <si>
    <t>参加申込書（女子）</t>
    <rPh sb="0" eb="2">
      <t>サンカ</t>
    </rPh>
    <rPh sb="2" eb="5">
      <t>モウシコミショ</t>
    </rPh>
    <rPh sb="6" eb="8">
      <t>ジョシ</t>
    </rPh>
    <phoneticPr fontId="2"/>
  </si>
  <si>
    <t>オ　ー　ダ　ー　用　紙　　( 男　子 )</t>
    <rPh sb="8" eb="9">
      <t>ヨウ</t>
    </rPh>
    <rPh sb="10" eb="11">
      <t>カミ</t>
    </rPh>
    <rPh sb="15" eb="16">
      <t>オトコ</t>
    </rPh>
    <rPh sb="17" eb="18">
      <t>コ</t>
    </rPh>
    <phoneticPr fontId="8"/>
  </si>
  <si>
    <t>学校名</t>
    <rPh sb="0" eb="2">
      <t>ガッコウ</t>
    </rPh>
    <rPh sb="2" eb="3">
      <t>メイ</t>
    </rPh>
    <phoneticPr fontId="8"/>
  </si>
  <si>
    <t>区　間　　距　離</t>
    <rPh sb="0" eb="1">
      <t>ク</t>
    </rPh>
    <rPh sb="2" eb="3">
      <t>カン</t>
    </rPh>
    <rPh sb="5" eb="6">
      <t>キョ</t>
    </rPh>
    <rPh sb="7" eb="8">
      <t>ハナレ</t>
    </rPh>
    <phoneticPr fontId="8"/>
  </si>
  <si>
    <t>申込　№</t>
    <rPh sb="0" eb="2">
      <t>モウシコ</t>
    </rPh>
    <phoneticPr fontId="8"/>
  </si>
  <si>
    <t>学　年</t>
    <rPh sb="0" eb="1">
      <t>ガク</t>
    </rPh>
    <rPh sb="2" eb="3">
      <t>トシ</t>
    </rPh>
    <phoneticPr fontId="8"/>
  </si>
  <si>
    <t>選　　手　　名</t>
    <rPh sb="0" eb="1">
      <t>セン</t>
    </rPh>
    <rPh sb="3" eb="4">
      <t>テ</t>
    </rPh>
    <rPh sb="6" eb="7">
      <t>メイ</t>
    </rPh>
    <phoneticPr fontId="8"/>
  </si>
  <si>
    <t>番　号</t>
    <rPh sb="0" eb="1">
      <t>バン</t>
    </rPh>
    <rPh sb="2" eb="3">
      <t>ゴウ</t>
    </rPh>
    <phoneticPr fontId="8"/>
  </si>
  <si>
    <t>Ａ</t>
    <phoneticPr fontId="8"/>
  </si>
  <si>
    <t>①上記の者は本校在学生であり、健康診断の結果異常なく標記大会に出場することを認め</t>
    <rPh sb="1" eb="2">
      <t>ウエ</t>
    </rPh>
    <rPh sb="2" eb="3">
      <t>キ</t>
    </rPh>
    <rPh sb="4" eb="5">
      <t>モノ</t>
    </rPh>
    <rPh sb="6" eb="8">
      <t>ホンコウ</t>
    </rPh>
    <rPh sb="8" eb="10">
      <t>ザイガク</t>
    </rPh>
    <rPh sb="10" eb="11">
      <t>ショウ</t>
    </rPh>
    <rPh sb="15" eb="17">
      <t>ケンコウ</t>
    </rPh>
    <rPh sb="17" eb="19">
      <t>シンダン</t>
    </rPh>
    <rPh sb="20" eb="22">
      <t>ケッカ</t>
    </rPh>
    <rPh sb="22" eb="24">
      <t>イジョウ</t>
    </rPh>
    <rPh sb="26" eb="28">
      <t>ヒョウキ</t>
    </rPh>
    <rPh sb="28" eb="30">
      <t>タイカイ</t>
    </rPh>
    <rPh sb="31" eb="33">
      <t>シュツジョウ</t>
    </rPh>
    <rPh sb="38" eb="39">
      <t>ミト</t>
    </rPh>
    <phoneticPr fontId="8"/>
  </si>
  <si>
    <t xml:space="preserve">  参加申し込み致します。</t>
    <phoneticPr fontId="2"/>
  </si>
  <si>
    <t>②個人情報については「沖縄県高体連個人情報保護方針」を承諾した上で参加申込みする</t>
    <rPh sb="1" eb="3">
      <t>コジン</t>
    </rPh>
    <rPh sb="3" eb="5">
      <t>ジョウホウ</t>
    </rPh>
    <rPh sb="11" eb="14">
      <t>オキナワケン</t>
    </rPh>
    <rPh sb="14" eb="17">
      <t>コウタイレン</t>
    </rPh>
    <rPh sb="17" eb="19">
      <t>コジン</t>
    </rPh>
    <rPh sb="19" eb="21">
      <t>ジョウホウ</t>
    </rPh>
    <rPh sb="21" eb="23">
      <t>ホゴ</t>
    </rPh>
    <rPh sb="23" eb="25">
      <t>ホウシン</t>
    </rPh>
    <rPh sb="27" eb="29">
      <t>ショウダク</t>
    </rPh>
    <rPh sb="31" eb="32">
      <t>ウエ</t>
    </rPh>
    <rPh sb="33" eb="35">
      <t>サンカ</t>
    </rPh>
    <rPh sb="35" eb="37">
      <t>モウシコ</t>
    </rPh>
    <phoneticPr fontId="8"/>
  </si>
  <si>
    <t xml:space="preserve">  ことに同意します。</t>
    <phoneticPr fontId="2"/>
  </si>
  <si>
    <t>オ　ー　ダ　ー　用　紙　　( 女　子 )</t>
    <rPh sb="8" eb="9">
      <t>ヨウ</t>
    </rPh>
    <rPh sb="10" eb="11">
      <t>カミ</t>
    </rPh>
    <rPh sb="15" eb="16">
      <t>オンナ</t>
    </rPh>
    <rPh sb="17" eb="18">
      <t>コ</t>
    </rPh>
    <phoneticPr fontId="8"/>
  </si>
  <si>
    <t>DB</t>
    <phoneticPr fontId="2"/>
  </si>
  <si>
    <t>SX</t>
    <phoneticPr fontId="2"/>
  </si>
  <si>
    <t>MC</t>
    <phoneticPr fontId="2"/>
  </si>
  <si>
    <t>KC</t>
    <phoneticPr fontId="2"/>
  </si>
  <si>
    <t>S1</t>
    <phoneticPr fontId="2"/>
  </si>
  <si>
    <t>GR</t>
    <phoneticPr fontId="2"/>
  </si>
  <si>
    <t>No</t>
    <phoneticPr fontId="2"/>
  </si>
  <si>
    <t>シート名</t>
    <rPh sb="3" eb="4">
      <t>メイ</t>
    </rPh>
    <phoneticPr fontId="8"/>
  </si>
  <si>
    <t>手順</t>
    <rPh sb="0" eb="2">
      <t>テジュン</t>
    </rPh>
    <phoneticPr fontId="8"/>
  </si>
  <si>
    <t>入力および印刷等説明</t>
    <rPh sb="0" eb="2">
      <t>ニュウリョク</t>
    </rPh>
    <rPh sb="5" eb="7">
      <t>インサツ</t>
    </rPh>
    <rPh sb="7" eb="8">
      <t>トウ</t>
    </rPh>
    <rPh sb="8" eb="10">
      <t>セツメイ</t>
    </rPh>
    <phoneticPr fontId="8"/>
  </si>
  <si>
    <t>駅伝男子</t>
    <rPh sb="0" eb="2">
      <t>エキデン</t>
    </rPh>
    <rPh sb="2" eb="4">
      <t>ダンシ</t>
    </rPh>
    <phoneticPr fontId="8"/>
  </si>
  <si>
    <t>学校番号を入力</t>
    <rPh sb="0" eb="2">
      <t>ガッコウ</t>
    </rPh>
    <rPh sb="2" eb="4">
      <t>バンゴウ</t>
    </rPh>
    <rPh sb="5" eb="7">
      <t>ニュウリョク</t>
    </rPh>
    <phoneticPr fontId="8"/>
  </si>
  <si>
    <t>（駅伝女子）</t>
    <rPh sb="1" eb="3">
      <t>エキデン</t>
    </rPh>
    <rPh sb="3" eb="5">
      <t>ジョシ</t>
    </rPh>
    <phoneticPr fontId="8"/>
  </si>
  <si>
    <t>教諭、助手、外部から選択</t>
    <rPh sb="0" eb="2">
      <t>キョウユ</t>
    </rPh>
    <rPh sb="3" eb="5">
      <t>ジョシュ</t>
    </rPh>
    <rPh sb="6" eb="8">
      <t>ガイブ</t>
    </rPh>
    <rPh sb="10" eb="12">
      <t>センタク</t>
    </rPh>
    <phoneticPr fontId="8"/>
  </si>
  <si>
    <t>選手データ入力</t>
    <rPh sb="0" eb="2">
      <t>センシュ</t>
    </rPh>
    <rPh sb="5" eb="7">
      <t>ニュウリョク</t>
    </rPh>
    <phoneticPr fontId="8"/>
  </si>
  <si>
    <t>申込日付入力</t>
    <rPh sb="0" eb="2">
      <t>モウシコミ</t>
    </rPh>
    <rPh sb="2" eb="4">
      <t>ヒヅケ</t>
    </rPh>
    <rPh sb="4" eb="6">
      <t>ニュウリョク</t>
    </rPh>
    <phoneticPr fontId="8"/>
  </si>
  <si>
    <t>印刷</t>
    <rPh sb="0" eb="2">
      <t>インサツ</t>
    </rPh>
    <phoneticPr fontId="8"/>
  </si>
  <si>
    <t>３部</t>
    <rPh sb="1" eb="2">
      <t>ブ</t>
    </rPh>
    <phoneticPr fontId="8"/>
  </si>
  <si>
    <t>押印</t>
    <rPh sb="0" eb="2">
      <t>オウイン</t>
    </rPh>
    <phoneticPr fontId="8"/>
  </si>
  <si>
    <t>校長印、引率責任者印を上記３部に押印</t>
    <rPh sb="0" eb="2">
      <t>コウチョウ</t>
    </rPh>
    <rPh sb="2" eb="3">
      <t>イン</t>
    </rPh>
    <rPh sb="4" eb="6">
      <t>インソツ</t>
    </rPh>
    <rPh sb="6" eb="9">
      <t>セキニンシャ</t>
    </rPh>
    <rPh sb="9" eb="10">
      <t>イン</t>
    </rPh>
    <rPh sb="11" eb="13">
      <t>ジョウキ</t>
    </rPh>
    <rPh sb="14" eb="15">
      <t>ブ</t>
    </rPh>
    <rPh sb="16" eb="18">
      <t>オウイン</t>
    </rPh>
    <phoneticPr fontId="8"/>
  </si>
  <si>
    <t>申込</t>
    <rPh sb="0" eb="2">
      <t>モウシコミ</t>
    </rPh>
    <phoneticPr fontId="8"/>
  </si>
  <si>
    <t>メール送信</t>
    <rPh sb="3" eb="5">
      <t>ソウシン</t>
    </rPh>
    <phoneticPr fontId="8"/>
  </si>
  <si>
    <t>男子オーダー用紙</t>
    <rPh sb="0" eb="2">
      <t>ダンシ</t>
    </rPh>
    <rPh sb="6" eb="8">
      <t>ヨウシ</t>
    </rPh>
    <phoneticPr fontId="8"/>
  </si>
  <si>
    <t>（女子オーダー用紙）</t>
    <rPh sb="1" eb="3">
      <t>ジョシ</t>
    </rPh>
    <rPh sb="7" eb="9">
      <t>ヨウシ</t>
    </rPh>
    <phoneticPr fontId="8"/>
  </si>
  <si>
    <t>・オーダー用紙は、提出当日本部でも準備をしますので、記入して上記の時間帯に提出して下さい。</t>
    <rPh sb="5" eb="7">
      <t>ヨウシ</t>
    </rPh>
    <rPh sb="9" eb="11">
      <t>テイシュツ</t>
    </rPh>
    <rPh sb="11" eb="13">
      <t>トウジツ</t>
    </rPh>
    <rPh sb="13" eb="15">
      <t>ホンブ</t>
    </rPh>
    <rPh sb="17" eb="19">
      <t>ジュンビ</t>
    </rPh>
    <rPh sb="26" eb="28">
      <t>キニュウ</t>
    </rPh>
    <rPh sb="30" eb="32">
      <t>ジョウキ</t>
    </rPh>
    <rPh sb="33" eb="35">
      <t>ジカン</t>
    </rPh>
    <rPh sb="35" eb="36">
      <t>タイ</t>
    </rPh>
    <rPh sb="37" eb="39">
      <t>テイシュツ</t>
    </rPh>
    <rPh sb="41" eb="42">
      <t>クダ</t>
    </rPh>
    <phoneticPr fontId="8"/>
  </si>
  <si>
    <t>・なお、このファイルの「オーダー用紙」は、「駅伝男子（駅伝女子）」に学校番号を入力すると</t>
    <rPh sb="16" eb="18">
      <t>ヨウシ</t>
    </rPh>
    <rPh sb="22" eb="24">
      <t>エキデン</t>
    </rPh>
    <rPh sb="24" eb="26">
      <t>ダンシ</t>
    </rPh>
    <rPh sb="27" eb="29">
      <t>エキデン</t>
    </rPh>
    <rPh sb="29" eb="31">
      <t>ジョシ</t>
    </rPh>
    <rPh sb="34" eb="36">
      <t>ガッコウ</t>
    </rPh>
    <rPh sb="36" eb="38">
      <t>バンゴウ</t>
    </rPh>
    <rPh sb="39" eb="41">
      <t>ニュウリョク</t>
    </rPh>
    <phoneticPr fontId="8"/>
  </si>
  <si>
    <t>　自動的に「学校番号」「学校名」「監督名」が表示されるよう設定されています。</t>
    <rPh sb="1" eb="4">
      <t>ジドウテキ</t>
    </rPh>
    <rPh sb="6" eb="8">
      <t>ガッコウ</t>
    </rPh>
    <rPh sb="8" eb="10">
      <t>バンゴウ</t>
    </rPh>
    <rPh sb="12" eb="14">
      <t>ガッコウ</t>
    </rPh>
    <rPh sb="14" eb="15">
      <t>メイ</t>
    </rPh>
    <rPh sb="17" eb="19">
      <t>カントク</t>
    </rPh>
    <rPh sb="19" eb="20">
      <t>メイ</t>
    </rPh>
    <rPh sb="22" eb="24">
      <t>ヒョウジ</t>
    </rPh>
    <rPh sb="29" eb="31">
      <t>セッテイ</t>
    </rPh>
    <phoneticPr fontId="8"/>
  </si>
  <si>
    <t>　また、申込Ｎｏ．を入力すると、選手名（ふりがな）、学年が自動的に表示されるよう設定されています。</t>
    <rPh sb="4" eb="6">
      <t>モウシコミ</t>
    </rPh>
    <rPh sb="10" eb="12">
      <t>ニュウリョク</t>
    </rPh>
    <rPh sb="16" eb="19">
      <t>センシュメイ</t>
    </rPh>
    <rPh sb="26" eb="28">
      <t>ガクネン</t>
    </rPh>
    <phoneticPr fontId="8"/>
  </si>
  <si>
    <t>　このデータを活用して、オーダーを作成する場合は、必ず各自で印刷して、持参してきて下さい。</t>
    <rPh sb="7" eb="9">
      <t>カツヨウ</t>
    </rPh>
    <rPh sb="17" eb="19">
      <t>サクセイ</t>
    </rPh>
    <rPh sb="21" eb="23">
      <t>バアイ</t>
    </rPh>
    <phoneticPr fontId="8"/>
  </si>
  <si>
    <t>※オーダーをメールで送る必要はありません。</t>
    <rPh sb="10" eb="11">
      <t>オク</t>
    </rPh>
    <rPh sb="12" eb="14">
      <t>ヒツヨウ</t>
    </rPh>
    <phoneticPr fontId="8"/>
  </si>
  <si>
    <t>男子選手変更用紙</t>
    <rPh sb="0" eb="2">
      <t>ダンシ</t>
    </rPh>
    <rPh sb="2" eb="4">
      <t>センシュ</t>
    </rPh>
    <rPh sb="4" eb="6">
      <t>ヘンコウ</t>
    </rPh>
    <rPh sb="6" eb="8">
      <t>ヨウシ</t>
    </rPh>
    <phoneticPr fontId="8"/>
  </si>
  <si>
    <t>･選手変更用紙は、本部でも準備をします。</t>
    <rPh sb="1" eb="3">
      <t>センシュ</t>
    </rPh>
    <rPh sb="3" eb="5">
      <t>ヘンコウ</t>
    </rPh>
    <rPh sb="5" eb="7">
      <t>ヨウシ</t>
    </rPh>
    <rPh sb="9" eb="11">
      <t>ホンブ</t>
    </rPh>
    <rPh sb="13" eb="15">
      <t>ジュンビ</t>
    </rPh>
    <phoneticPr fontId="8"/>
  </si>
  <si>
    <t>（女子選手変更用紙）</t>
    <rPh sb="1" eb="3">
      <t>ジョシ</t>
    </rPh>
    <rPh sb="3" eb="5">
      <t>センシュ</t>
    </rPh>
    <rPh sb="5" eb="7">
      <t>ヘンコウ</t>
    </rPh>
    <rPh sb="7" eb="9">
      <t>ヨウシ</t>
    </rPh>
    <phoneticPr fontId="8"/>
  </si>
  <si>
    <t>連絡先　：　</t>
    <rPh sb="0" eb="3">
      <t>レンラクサキ</t>
    </rPh>
    <phoneticPr fontId="8"/>
  </si>
  <si>
    <t>住所</t>
    <rPh sb="0" eb="2">
      <t>ジュウショ</t>
    </rPh>
    <phoneticPr fontId="2"/>
  </si>
  <si>
    <t>学校名、電話番号、住所が自動的に表示される</t>
    <rPh sb="0" eb="2">
      <t>ガッコウ</t>
    </rPh>
    <rPh sb="2" eb="3">
      <t>メイ</t>
    </rPh>
    <rPh sb="4" eb="6">
      <t>デンワ</t>
    </rPh>
    <rPh sb="6" eb="8">
      <t>バンゴウ</t>
    </rPh>
    <rPh sb="9" eb="11">
      <t>ジュウショ</t>
    </rPh>
    <rPh sb="12" eb="14">
      <t>ジドウ</t>
    </rPh>
    <rPh sb="14" eb="15">
      <t>テキ</t>
    </rPh>
    <rPh sb="16" eb="18">
      <t>ヒョウジ</t>
    </rPh>
    <phoneticPr fontId="8"/>
  </si>
  <si>
    <t>監督名入力</t>
    <rPh sb="0" eb="2">
      <t>カントク</t>
    </rPh>
    <rPh sb="2" eb="3">
      <t>メイ</t>
    </rPh>
    <rPh sb="3" eb="5">
      <t>ニュウリョク</t>
    </rPh>
    <phoneticPr fontId="8"/>
  </si>
  <si>
    <t>引率責任者入力</t>
    <rPh sb="0" eb="2">
      <t>インソツ</t>
    </rPh>
    <rPh sb="2" eb="5">
      <t>セキニンシャ</t>
    </rPh>
    <rPh sb="5" eb="7">
      <t>ニュウリョク</t>
    </rPh>
    <phoneticPr fontId="8"/>
  </si>
  <si>
    <t>マネージャー入力</t>
    <rPh sb="6" eb="8">
      <t>ニュウリョク</t>
    </rPh>
    <phoneticPr fontId="8"/>
  </si>
  <si>
    <t>このデータを高体連陸上専門部　記録情報担当「金城洋子」宛にメール送信
　E-mail  :  okikoriku@as.open.ed.jp</t>
    <rPh sb="6" eb="7">
      <t>コウ</t>
    </rPh>
    <rPh sb="7" eb="8">
      <t>タイ</t>
    </rPh>
    <rPh sb="8" eb="9">
      <t>レン</t>
    </rPh>
    <rPh sb="9" eb="11">
      <t>リクジョウ</t>
    </rPh>
    <rPh sb="11" eb="13">
      <t>センモン</t>
    </rPh>
    <rPh sb="13" eb="14">
      <t>ブ</t>
    </rPh>
    <rPh sb="15" eb="17">
      <t>キロク</t>
    </rPh>
    <rPh sb="17" eb="19">
      <t>ジョウホウ</t>
    </rPh>
    <rPh sb="19" eb="21">
      <t>タントウ</t>
    </rPh>
    <rPh sb="22" eb="24">
      <t>キンジョウ</t>
    </rPh>
    <rPh sb="24" eb="26">
      <t>ヨウコ</t>
    </rPh>
    <rPh sb="27" eb="28">
      <t>アテ</t>
    </rPh>
    <rPh sb="32" eb="34">
      <t>ソウシン</t>
    </rPh>
    <phoneticPr fontId="8"/>
  </si>
  <si>
    <t>令和　　年　月　日</t>
    <rPh sb="0" eb="1">
      <t>レイ</t>
    </rPh>
    <rPh sb="1" eb="2">
      <t>ワ</t>
    </rPh>
    <rPh sb="4" eb="5">
      <t>トシ</t>
    </rPh>
    <rPh sb="5" eb="6">
      <t>ガンネン</t>
    </rPh>
    <rPh sb="6" eb="7">
      <t>ツキ</t>
    </rPh>
    <rPh sb="8" eb="9">
      <t>ニチ</t>
    </rPh>
    <phoneticPr fontId="2"/>
  </si>
  <si>
    <r>
      <t>陸連登録データからダウンロードしたｃｓｖデータを貼り付ける。（項目に注意）</t>
    </r>
    <r>
      <rPr>
        <sz val="12"/>
        <color indexed="10"/>
        <rFont val="ＭＳ 明朝"/>
        <family val="1"/>
        <charset val="128"/>
      </rPr>
      <t>※サンプルとして5名分貼り付けてあるので、上書きして下さい。</t>
    </r>
    <rPh sb="0" eb="2">
      <t>リクレン</t>
    </rPh>
    <rPh sb="2" eb="4">
      <t>トウロク</t>
    </rPh>
    <rPh sb="24" eb="25">
      <t>ハ</t>
    </rPh>
    <rPh sb="26" eb="27">
      <t>ツ</t>
    </rPh>
    <rPh sb="31" eb="33">
      <t>コウモク</t>
    </rPh>
    <rPh sb="34" eb="36">
      <t>チュウイ</t>
    </rPh>
    <rPh sb="46" eb="47">
      <t>メイ</t>
    </rPh>
    <rPh sb="47" eb="48">
      <t>ブン</t>
    </rPh>
    <rPh sb="48" eb="49">
      <t>ハ</t>
    </rPh>
    <rPh sb="50" eb="51">
      <t>ツ</t>
    </rPh>
    <rPh sb="58" eb="60">
      <t>ウワガ</t>
    </rPh>
    <rPh sb="63" eb="64">
      <t>クダ</t>
    </rPh>
    <phoneticPr fontId="2"/>
  </si>
  <si>
    <t>都道府県(学連)登録番号</t>
  </si>
  <si>
    <t>会員名</t>
  </si>
  <si>
    <t>会員名カナ</t>
  </si>
  <si>
    <t>会員名英字(姓)</t>
  </si>
  <si>
    <t>会員名英字(名)</t>
  </si>
  <si>
    <t>学年</t>
  </si>
  <si>
    <t>上地　大河</t>
    <rPh sb="3" eb="5">
      <t>タイガ</t>
    </rPh>
    <phoneticPr fontId="2"/>
  </si>
  <si>
    <t>ウエチ　タイガ</t>
    <phoneticPr fontId="2"/>
  </si>
  <si>
    <t>UECHI</t>
  </si>
  <si>
    <t>Taiga</t>
    <phoneticPr fontId="2"/>
  </si>
  <si>
    <t>渡口　耕治</t>
    <rPh sb="3" eb="5">
      <t>コウジ</t>
    </rPh>
    <phoneticPr fontId="2"/>
  </si>
  <si>
    <t>トグチ　コウジ</t>
    <phoneticPr fontId="2"/>
  </si>
  <si>
    <t>TOGUCHI</t>
  </si>
  <si>
    <t>Kouzi</t>
    <phoneticPr fontId="2"/>
  </si>
  <si>
    <t>松尾　渉</t>
    <rPh sb="3" eb="4">
      <t>ワタル</t>
    </rPh>
    <phoneticPr fontId="2"/>
  </si>
  <si>
    <t>マツオ　ワタル</t>
    <phoneticPr fontId="2"/>
  </si>
  <si>
    <t>MATSUO</t>
    <phoneticPr fontId="2"/>
  </si>
  <si>
    <t>Wataru</t>
    <phoneticPr fontId="2"/>
  </si>
  <si>
    <t>宮城　茂</t>
    <rPh sb="3" eb="4">
      <t>シゲル</t>
    </rPh>
    <phoneticPr fontId="2"/>
  </si>
  <si>
    <t>ミヤギ　シゲル</t>
    <phoneticPr fontId="2"/>
  </si>
  <si>
    <t>MIYAGI</t>
  </si>
  <si>
    <t>Shigeru</t>
    <phoneticPr fontId="2"/>
  </si>
  <si>
    <t>内盛　一馬</t>
    <rPh sb="0" eb="1">
      <t>ウチ</t>
    </rPh>
    <rPh sb="1" eb="2">
      <t>モ</t>
    </rPh>
    <rPh sb="3" eb="5">
      <t>カズマ</t>
    </rPh>
    <phoneticPr fontId="2"/>
  </si>
  <si>
    <t>ウチモリ　カズマ</t>
    <phoneticPr fontId="2"/>
  </si>
  <si>
    <t>UCHIMORI</t>
    <phoneticPr fontId="2"/>
  </si>
  <si>
    <t>Kazuma</t>
    <phoneticPr fontId="2"/>
  </si>
  <si>
    <t>フリガナ（全角）</t>
    <rPh sb="5" eb="7">
      <t>ゼンカク</t>
    </rPh>
    <phoneticPr fontId="2"/>
  </si>
  <si>
    <t>英字(半角)</t>
    <rPh sb="0" eb="1">
      <t>エイ</t>
    </rPh>
    <rPh sb="1" eb="2">
      <t>ジ</t>
    </rPh>
    <rPh sb="3" eb="5">
      <t>ハンカク</t>
    </rPh>
    <phoneticPr fontId="2"/>
  </si>
  <si>
    <t>姓(大文字)</t>
    <rPh sb="0" eb="1">
      <t>セイ</t>
    </rPh>
    <rPh sb="2" eb="5">
      <t>オオモジ</t>
    </rPh>
    <phoneticPr fontId="2"/>
  </si>
  <si>
    <t>N3</t>
  </si>
  <si>
    <t>フリガナ</t>
    <phoneticPr fontId="2"/>
  </si>
  <si>
    <t>Ｂ</t>
    <phoneticPr fontId="2"/>
  </si>
  <si>
    <t>Ｃ</t>
    <phoneticPr fontId="2"/>
  </si>
  <si>
    <t>**************** 以下は、事務局記入欄 ****************</t>
    <rPh sb="17" eb="19">
      <t>イカ</t>
    </rPh>
    <rPh sb="21" eb="24">
      <t>ジムキョク</t>
    </rPh>
    <rPh sb="24" eb="26">
      <t>キニュウ</t>
    </rPh>
    <rPh sb="26" eb="27">
      <t>ラン</t>
    </rPh>
    <phoneticPr fontId="2"/>
  </si>
  <si>
    <t>１区レーン
抽選結果</t>
    <rPh sb="1" eb="2">
      <t>ク</t>
    </rPh>
    <rPh sb="6" eb="8">
      <t>チュウセン</t>
    </rPh>
    <rPh sb="8" eb="10">
      <t>ケッカ</t>
    </rPh>
    <phoneticPr fontId="2"/>
  </si>
  <si>
    <t>申込ナンバーを入力するだけ</t>
    <rPh sb="0" eb="2">
      <t>モウシコミ</t>
    </rPh>
    <rPh sb="7" eb="9">
      <t>ニュウリョク</t>
    </rPh>
    <phoneticPr fontId="2"/>
  </si>
  <si>
    <t>←抽選後、事務局で記入します</t>
    <rPh sb="1" eb="3">
      <t>チュウセン</t>
    </rPh>
    <rPh sb="3" eb="4">
      <t>ゴ</t>
    </rPh>
    <rPh sb="5" eb="8">
      <t>ジムキョク</t>
    </rPh>
    <rPh sb="9" eb="11">
      <t>キニュウ</t>
    </rPh>
    <phoneticPr fontId="2"/>
  </si>
  <si>
    <t>名(先頭のみ
大文字)</t>
    <rPh sb="0" eb="1">
      <t>ナ</t>
    </rPh>
    <rPh sb="2" eb="4">
      <t>セントウ</t>
    </rPh>
    <rPh sb="7" eb="10">
      <t>オオモジ</t>
    </rPh>
    <phoneticPr fontId="2"/>
  </si>
  <si>
    <t>学 校 名</t>
    <rPh sb="0" eb="5">
      <t>ガッコウメイ</t>
    </rPh>
    <phoneticPr fontId="11"/>
  </si>
  <si>
    <t>所　　在　　地</t>
    <rPh sb="0" eb="7">
      <t>ショザイチ</t>
    </rPh>
    <phoneticPr fontId="11"/>
  </si>
  <si>
    <t>郵便番号</t>
    <rPh sb="0" eb="2">
      <t>ユウビン</t>
    </rPh>
    <rPh sb="2" eb="4">
      <t>バンゴウ</t>
    </rPh>
    <phoneticPr fontId="11"/>
  </si>
  <si>
    <t>電 話 番 号 等</t>
    <rPh sb="0" eb="3">
      <t>デンワ</t>
    </rPh>
    <rPh sb="4" eb="5">
      <t>バンゴウ</t>
    </rPh>
    <rPh sb="6" eb="7">
      <t>ゴウ</t>
    </rPh>
    <rPh sb="8" eb="9">
      <t>トウ</t>
    </rPh>
    <phoneticPr fontId="11"/>
  </si>
  <si>
    <t>高等学校/学校</t>
    <rPh sb="0" eb="2">
      <t>コウトウ</t>
    </rPh>
    <rPh sb="2" eb="4">
      <t>ガッコウ</t>
    </rPh>
    <rPh sb="5" eb="7">
      <t>ガッコウ</t>
    </rPh>
    <phoneticPr fontId="2"/>
  </si>
  <si>
    <t>正式名称</t>
    <rPh sb="0" eb="2">
      <t>セイシキ</t>
    </rPh>
    <rPh sb="2" eb="4">
      <t>メイショウ</t>
    </rPh>
    <phoneticPr fontId="2"/>
  </si>
  <si>
    <t>辺土名</t>
    <rPh sb="0" eb="3">
      <t>ヘントナ</t>
    </rPh>
    <phoneticPr fontId="11"/>
  </si>
  <si>
    <t>大宜味村字饒波2015</t>
    <rPh sb="0" eb="4">
      <t>オオギミソン</t>
    </rPh>
    <rPh sb="4" eb="5">
      <t>アザ</t>
    </rPh>
    <rPh sb="5" eb="6">
      <t>ヨヘナ</t>
    </rPh>
    <rPh sb="6" eb="7">
      <t>ハ</t>
    </rPh>
    <phoneticPr fontId="11"/>
  </si>
  <si>
    <t>0980-44-3103</t>
  </si>
  <si>
    <t>高等学校</t>
    <rPh sb="0" eb="2">
      <t>コウトウ</t>
    </rPh>
    <rPh sb="2" eb="4">
      <t>ガッコウ</t>
    </rPh>
    <phoneticPr fontId="2"/>
  </si>
  <si>
    <t>辺土名高等学校</t>
  </si>
  <si>
    <t>北山</t>
    <rPh sb="0" eb="2">
      <t>ホクザン</t>
    </rPh>
    <phoneticPr fontId="11"/>
  </si>
  <si>
    <t>今帰仁村字仲尾次540-1</t>
    <rPh sb="0" eb="4">
      <t>ナキジンソン</t>
    </rPh>
    <rPh sb="4" eb="5">
      <t>アザ</t>
    </rPh>
    <rPh sb="5" eb="6">
      <t>ナカ</t>
    </rPh>
    <rPh sb="6" eb="7">
      <t>オ</t>
    </rPh>
    <rPh sb="7" eb="8">
      <t>ツ</t>
    </rPh>
    <phoneticPr fontId="11"/>
  </si>
  <si>
    <t>0980-56-2401</t>
  </si>
  <si>
    <t>北山高等学校</t>
  </si>
  <si>
    <t>本部</t>
    <rPh sb="0" eb="2">
      <t>モトブ</t>
    </rPh>
    <phoneticPr fontId="11"/>
  </si>
  <si>
    <t>本部町字渡久地377</t>
    <rPh sb="0" eb="3">
      <t>モトブチョウ</t>
    </rPh>
    <rPh sb="3" eb="4">
      <t>アザ</t>
    </rPh>
    <rPh sb="4" eb="7">
      <t>トグチ</t>
    </rPh>
    <phoneticPr fontId="11"/>
  </si>
  <si>
    <t>0980-47-2418</t>
  </si>
  <si>
    <t>本部高等学校</t>
  </si>
  <si>
    <t>名護商工</t>
    <rPh sb="0" eb="2">
      <t>ナゴ</t>
    </rPh>
    <rPh sb="2" eb="4">
      <t>ショウコウ</t>
    </rPh>
    <phoneticPr fontId="11"/>
  </si>
  <si>
    <t>0980-52-3278</t>
  </si>
  <si>
    <t>名護商工高等学校</t>
  </si>
  <si>
    <t>名護</t>
    <rPh sb="0" eb="2">
      <t>ナゴ</t>
    </rPh>
    <phoneticPr fontId="11"/>
  </si>
  <si>
    <t>名護市大西5-17-1</t>
    <rPh sb="0" eb="3">
      <t>ナゴシ</t>
    </rPh>
    <rPh sb="3" eb="5">
      <t>オオニシ</t>
    </rPh>
    <phoneticPr fontId="11"/>
  </si>
  <si>
    <t>0980-52-2615</t>
  </si>
  <si>
    <t>名護高等学校</t>
  </si>
  <si>
    <t>北部農林</t>
    <rPh sb="0" eb="2">
      <t>ホクブ</t>
    </rPh>
    <rPh sb="2" eb="4">
      <t>ノウリン</t>
    </rPh>
    <phoneticPr fontId="11"/>
  </si>
  <si>
    <t>名護市字宇茂佐13</t>
    <rPh sb="0" eb="3">
      <t>ナゴシ</t>
    </rPh>
    <rPh sb="3" eb="4">
      <t>アザ</t>
    </rPh>
    <rPh sb="4" eb="5">
      <t>ウ</t>
    </rPh>
    <rPh sb="5" eb="6">
      <t>モ</t>
    </rPh>
    <rPh sb="6" eb="7">
      <t>サ</t>
    </rPh>
    <phoneticPr fontId="11"/>
  </si>
  <si>
    <t>0980-52-2634</t>
  </si>
  <si>
    <t>北部農林高等学校</t>
  </si>
  <si>
    <t>名護市字辺野古905</t>
    <rPh sb="0" eb="3">
      <t>ナゴシ</t>
    </rPh>
    <rPh sb="3" eb="4">
      <t>アザ</t>
    </rPh>
    <rPh sb="4" eb="7">
      <t>ヘノコ</t>
    </rPh>
    <phoneticPr fontId="11"/>
  </si>
  <si>
    <t>905-2192</t>
  </si>
  <si>
    <t>0980-55-4003</t>
  </si>
  <si>
    <t>沖縄高専高等学校</t>
  </si>
  <si>
    <t>宜野座</t>
    <rPh sb="0" eb="3">
      <t>ギノザ</t>
    </rPh>
    <phoneticPr fontId="11"/>
  </si>
  <si>
    <t>宜野座村字宜野座1</t>
    <rPh sb="0" eb="4">
      <t>ギノザソン</t>
    </rPh>
    <rPh sb="4" eb="5">
      <t>アザ</t>
    </rPh>
    <rPh sb="5" eb="8">
      <t>ギノザ</t>
    </rPh>
    <phoneticPr fontId="11"/>
  </si>
  <si>
    <t>098-968-8311</t>
  </si>
  <si>
    <t>宜野座高等学校</t>
  </si>
  <si>
    <t>石川</t>
    <rPh sb="0" eb="2">
      <t>イシカワ</t>
    </rPh>
    <phoneticPr fontId="11"/>
  </si>
  <si>
    <t>うるま市石川伊波861</t>
    <rPh sb="3" eb="4">
      <t>シ</t>
    </rPh>
    <rPh sb="4" eb="6">
      <t>イシカワ</t>
    </rPh>
    <rPh sb="6" eb="7">
      <t>イ</t>
    </rPh>
    <rPh sb="7" eb="8">
      <t>ハ</t>
    </rPh>
    <phoneticPr fontId="11"/>
  </si>
  <si>
    <t>098-964-2006</t>
  </si>
  <si>
    <t>石川高等学校</t>
  </si>
  <si>
    <t>具志川商業</t>
    <rPh sb="0" eb="3">
      <t>グシカワ</t>
    </rPh>
    <rPh sb="3" eb="5">
      <t>ショウギョウ</t>
    </rPh>
    <phoneticPr fontId="11"/>
  </si>
  <si>
    <t>うるま市みどり町6-10-1</t>
    <rPh sb="3" eb="4">
      <t>シ</t>
    </rPh>
    <rPh sb="7" eb="8">
      <t>マチ</t>
    </rPh>
    <phoneticPr fontId="11"/>
  </si>
  <si>
    <t>098-972-3287</t>
  </si>
  <si>
    <t>具志川商業高等学校</t>
  </si>
  <si>
    <t>前原</t>
    <rPh sb="0" eb="2">
      <t>マエハラ</t>
    </rPh>
    <phoneticPr fontId="11"/>
  </si>
  <si>
    <t>うるま市田場1827</t>
    <rPh sb="3" eb="4">
      <t>シ</t>
    </rPh>
    <rPh sb="4" eb="6">
      <t>タバ</t>
    </rPh>
    <phoneticPr fontId="11"/>
  </si>
  <si>
    <t>098-973-3249</t>
  </si>
  <si>
    <t>前原高等学校</t>
  </si>
  <si>
    <t>中部農林</t>
    <rPh sb="0" eb="2">
      <t>チュウブ</t>
    </rPh>
    <rPh sb="2" eb="4">
      <t>ノウリン</t>
    </rPh>
    <phoneticPr fontId="11"/>
  </si>
  <si>
    <t>うるま市字田場1570</t>
    <rPh sb="3" eb="4">
      <t>シ</t>
    </rPh>
    <rPh sb="4" eb="5">
      <t>アザ</t>
    </rPh>
    <rPh sb="5" eb="7">
      <t>タバ</t>
    </rPh>
    <phoneticPr fontId="11"/>
  </si>
  <si>
    <t>098-973-3578</t>
  </si>
  <si>
    <t>中部農林高等学校</t>
  </si>
  <si>
    <t>具志川</t>
    <rPh sb="0" eb="3">
      <t>グシカワ</t>
    </rPh>
    <phoneticPr fontId="11"/>
  </si>
  <si>
    <t>うるま市喜仲3-28-1</t>
    <rPh sb="3" eb="4">
      <t>シ</t>
    </rPh>
    <rPh sb="4" eb="5">
      <t>キ</t>
    </rPh>
    <rPh sb="5" eb="6">
      <t>ナカ</t>
    </rPh>
    <phoneticPr fontId="11"/>
  </si>
  <si>
    <t>098-973-1213</t>
  </si>
  <si>
    <t>具志川高等学校</t>
  </si>
  <si>
    <t>与勝</t>
    <rPh sb="0" eb="2">
      <t>ヨカツ</t>
    </rPh>
    <phoneticPr fontId="11"/>
  </si>
  <si>
    <t>うるま市勝連平安名3248</t>
    <rPh sb="3" eb="4">
      <t>シ</t>
    </rPh>
    <rPh sb="4" eb="6">
      <t>カツズレ</t>
    </rPh>
    <rPh sb="6" eb="7">
      <t>ヘイ</t>
    </rPh>
    <rPh sb="7" eb="8">
      <t>ヤス</t>
    </rPh>
    <rPh sb="8" eb="9">
      <t>ナ</t>
    </rPh>
    <phoneticPr fontId="11"/>
  </si>
  <si>
    <t>098-978-5230</t>
  </si>
  <si>
    <t>与勝高等学校</t>
  </si>
  <si>
    <t>読谷</t>
    <rPh sb="0" eb="2">
      <t>ヨミタン</t>
    </rPh>
    <phoneticPr fontId="11"/>
  </si>
  <si>
    <t>読谷村字伊良皆198</t>
    <rPh sb="0" eb="3">
      <t>ヨミタンソン</t>
    </rPh>
    <rPh sb="3" eb="4">
      <t>アザ</t>
    </rPh>
    <rPh sb="4" eb="7">
      <t>イラミナ</t>
    </rPh>
    <phoneticPr fontId="11"/>
  </si>
  <si>
    <t>098-956-2157</t>
  </si>
  <si>
    <t>読谷高等学校</t>
  </si>
  <si>
    <t>嘉手納</t>
    <rPh sb="0" eb="3">
      <t>カデナ</t>
    </rPh>
    <phoneticPr fontId="11"/>
  </si>
  <si>
    <t>嘉手納町字屋良806</t>
    <rPh sb="0" eb="4">
      <t>カデナチョウ</t>
    </rPh>
    <rPh sb="4" eb="5">
      <t>アザ</t>
    </rPh>
    <rPh sb="5" eb="6">
      <t>ヤ</t>
    </rPh>
    <rPh sb="6" eb="7">
      <t>ヨ</t>
    </rPh>
    <phoneticPr fontId="11"/>
  </si>
  <si>
    <t>098-956-3336</t>
  </si>
  <si>
    <t>嘉手納高等学校</t>
  </si>
  <si>
    <t>美里</t>
    <rPh sb="0" eb="2">
      <t>ミサト</t>
    </rPh>
    <phoneticPr fontId="11"/>
  </si>
  <si>
    <t>沖縄市松本2-5-1</t>
    <rPh sb="0" eb="3">
      <t>オキナワシ</t>
    </rPh>
    <rPh sb="3" eb="5">
      <t>マツモト</t>
    </rPh>
    <phoneticPr fontId="11"/>
  </si>
  <si>
    <t>098-938-5145</t>
  </si>
  <si>
    <t>美里高等学校</t>
  </si>
  <si>
    <t>美来工科</t>
    <rPh sb="0" eb="1">
      <t>ミ</t>
    </rPh>
    <rPh sb="1" eb="2">
      <t>ク</t>
    </rPh>
    <rPh sb="2" eb="3">
      <t>コウ</t>
    </rPh>
    <rPh sb="3" eb="4">
      <t>カ</t>
    </rPh>
    <phoneticPr fontId="11"/>
  </si>
  <si>
    <t>沖縄市越来3-17-1</t>
    <rPh sb="0" eb="3">
      <t>オキナワシ</t>
    </rPh>
    <rPh sb="3" eb="4">
      <t>ゴ</t>
    </rPh>
    <rPh sb="4" eb="5">
      <t>ク</t>
    </rPh>
    <phoneticPr fontId="11"/>
  </si>
  <si>
    <t>098-937-5451</t>
  </si>
  <si>
    <t>美来工科高等学校</t>
  </si>
  <si>
    <t>沖縄市照屋5-5-1</t>
    <rPh sb="0" eb="3">
      <t>オキナワシ</t>
    </rPh>
    <rPh sb="3" eb="5">
      <t>テルヤ</t>
    </rPh>
    <phoneticPr fontId="11"/>
  </si>
  <si>
    <t>098-937-3563</t>
  </si>
  <si>
    <t>コザ高等学校</t>
  </si>
  <si>
    <t>美里工業</t>
    <rPh sb="0" eb="2">
      <t>ミサト</t>
    </rPh>
    <rPh sb="2" eb="4">
      <t>コウギョウ</t>
    </rPh>
    <phoneticPr fontId="11"/>
  </si>
  <si>
    <t>沖縄市泡瀬5-42-2</t>
    <rPh sb="0" eb="3">
      <t>オキナワシ</t>
    </rPh>
    <rPh sb="3" eb="5">
      <t>アワセ</t>
    </rPh>
    <phoneticPr fontId="11"/>
  </si>
  <si>
    <t>098-937-5848</t>
  </si>
  <si>
    <t>美里工業高等学校</t>
  </si>
  <si>
    <t>球陽</t>
    <rPh sb="0" eb="2">
      <t>キュウヨウ</t>
    </rPh>
    <phoneticPr fontId="11"/>
  </si>
  <si>
    <t>沖縄市南桃原1-10-1</t>
    <rPh sb="0" eb="3">
      <t>オキナワシ</t>
    </rPh>
    <rPh sb="3" eb="4">
      <t>ミナミ</t>
    </rPh>
    <rPh sb="4" eb="6">
      <t>トウバル</t>
    </rPh>
    <phoneticPr fontId="11"/>
  </si>
  <si>
    <t>098-933-9301</t>
  </si>
  <si>
    <t>球陽高等学校</t>
  </si>
  <si>
    <t>北谷</t>
    <rPh sb="0" eb="2">
      <t>チャタン</t>
    </rPh>
    <phoneticPr fontId="11"/>
  </si>
  <si>
    <t>北谷町字桑江414</t>
    <rPh sb="0" eb="3">
      <t>チャタンチョウ</t>
    </rPh>
    <rPh sb="3" eb="4">
      <t>アザ</t>
    </rPh>
    <rPh sb="4" eb="6">
      <t>クワエ</t>
    </rPh>
    <phoneticPr fontId="11"/>
  </si>
  <si>
    <t>098-936-1010</t>
  </si>
  <si>
    <t>北谷高等学校</t>
  </si>
  <si>
    <t>北中城</t>
    <rPh sb="0" eb="3">
      <t>キタナカグスク</t>
    </rPh>
    <phoneticPr fontId="11"/>
  </si>
  <si>
    <t>北中城村字渡口1997-13</t>
    <rPh sb="0" eb="4">
      <t>キタナカグスクソン</t>
    </rPh>
    <rPh sb="4" eb="5">
      <t>アザ</t>
    </rPh>
    <rPh sb="5" eb="6">
      <t>トグチ</t>
    </rPh>
    <rPh sb="6" eb="7">
      <t>クチ</t>
    </rPh>
    <phoneticPr fontId="11"/>
  </si>
  <si>
    <t>098-935-3377</t>
  </si>
  <si>
    <t>北中城高等学校</t>
  </si>
  <si>
    <t>普天間</t>
    <rPh sb="0" eb="3">
      <t>フテンマ</t>
    </rPh>
    <phoneticPr fontId="11"/>
  </si>
  <si>
    <t>宜野湾市普天間1-24-1</t>
    <rPh sb="0" eb="4">
      <t>ギノワンシ</t>
    </rPh>
    <rPh sb="4" eb="7">
      <t>フテンマ</t>
    </rPh>
    <phoneticPr fontId="11"/>
  </si>
  <si>
    <t>098-892-3354</t>
  </si>
  <si>
    <t>普天間高等学校</t>
  </si>
  <si>
    <t>中部商業</t>
    <rPh sb="0" eb="2">
      <t>チュウブ</t>
    </rPh>
    <rPh sb="2" eb="4">
      <t>ショウギョウ</t>
    </rPh>
    <phoneticPr fontId="11"/>
  </si>
  <si>
    <t>宜野湾市我如古2-2-1</t>
    <rPh sb="0" eb="4">
      <t>ギノワンシ</t>
    </rPh>
    <rPh sb="4" eb="7">
      <t>ガネコ</t>
    </rPh>
    <phoneticPr fontId="11"/>
  </si>
  <si>
    <t>098-898-4888</t>
  </si>
  <si>
    <t>中部商業高等学校</t>
  </si>
  <si>
    <t>宜野湾</t>
    <rPh sb="0" eb="3">
      <t>ギノワン</t>
    </rPh>
    <phoneticPr fontId="11"/>
  </si>
  <si>
    <t>宜野湾市真志喜2-25-1</t>
    <rPh sb="0" eb="4">
      <t>ギノワンシ</t>
    </rPh>
    <rPh sb="4" eb="5">
      <t>マ</t>
    </rPh>
    <rPh sb="5" eb="6">
      <t>シ</t>
    </rPh>
    <rPh sb="6" eb="7">
      <t>キ</t>
    </rPh>
    <phoneticPr fontId="11"/>
  </si>
  <si>
    <t>098-897-1020</t>
  </si>
  <si>
    <t>宜野湾高等学校</t>
  </si>
  <si>
    <t>沖縄カトリック</t>
    <rPh sb="0" eb="2">
      <t>オキナワ</t>
    </rPh>
    <phoneticPr fontId="11"/>
  </si>
  <si>
    <t>宜野湾市真栄原3-16-1</t>
    <rPh sb="0" eb="4">
      <t>ギノワンシ</t>
    </rPh>
    <rPh sb="4" eb="5">
      <t>マ</t>
    </rPh>
    <rPh sb="5" eb="6">
      <t>エイ</t>
    </rPh>
    <rPh sb="6" eb="7">
      <t>ハラ</t>
    </rPh>
    <phoneticPr fontId="11"/>
  </si>
  <si>
    <t>098-897-3300</t>
  </si>
  <si>
    <t>沖縄カトリック高等学校</t>
  </si>
  <si>
    <t>西原</t>
    <rPh sb="0" eb="2">
      <t>ニシハラ</t>
    </rPh>
    <phoneticPr fontId="11"/>
  </si>
  <si>
    <t>西原町字翁長610</t>
    <rPh sb="0" eb="3">
      <t>ニシハラチョウ</t>
    </rPh>
    <rPh sb="3" eb="4">
      <t>アザ</t>
    </rPh>
    <rPh sb="4" eb="6">
      <t>オナガ</t>
    </rPh>
    <phoneticPr fontId="11"/>
  </si>
  <si>
    <t>098-945-5418</t>
  </si>
  <si>
    <t>西原高等学校</t>
  </si>
  <si>
    <t>浦添商業</t>
    <rPh sb="0" eb="2">
      <t>ウラソエ</t>
    </rPh>
    <rPh sb="2" eb="4">
      <t>ショウギョウ</t>
    </rPh>
    <phoneticPr fontId="11"/>
  </si>
  <si>
    <t>浦添市伊祖3-11-1</t>
    <rPh sb="0" eb="3">
      <t>ウラソエシ</t>
    </rPh>
    <rPh sb="3" eb="4">
      <t>イ</t>
    </rPh>
    <rPh sb="4" eb="5">
      <t>ソ</t>
    </rPh>
    <phoneticPr fontId="11"/>
  </si>
  <si>
    <t>098-877-5844</t>
  </si>
  <si>
    <t>浦添商業高等学校</t>
  </si>
  <si>
    <t>浦添工業</t>
    <rPh sb="0" eb="2">
      <t>ウラソエ</t>
    </rPh>
    <rPh sb="2" eb="4">
      <t>コウギョウ</t>
    </rPh>
    <phoneticPr fontId="11"/>
  </si>
  <si>
    <t>浦添市経塚1-1-1</t>
    <rPh sb="0" eb="3">
      <t>ウラソエシ</t>
    </rPh>
    <rPh sb="3" eb="4">
      <t>オキョウ</t>
    </rPh>
    <rPh sb="4" eb="5">
      <t>キョウヅカ</t>
    </rPh>
    <phoneticPr fontId="11"/>
  </si>
  <si>
    <t>098-879-5992</t>
  </si>
  <si>
    <t>浦添工業高等学校</t>
  </si>
  <si>
    <t>陽明</t>
    <rPh sb="0" eb="2">
      <t>ヨウメイ</t>
    </rPh>
    <phoneticPr fontId="11"/>
  </si>
  <si>
    <t>浦添市字大平488</t>
    <rPh sb="0" eb="3">
      <t>ウラソエシ</t>
    </rPh>
    <rPh sb="3" eb="4">
      <t>アザ</t>
    </rPh>
    <rPh sb="4" eb="6">
      <t>オオヒラ</t>
    </rPh>
    <phoneticPr fontId="11"/>
  </si>
  <si>
    <t>098-879-3062</t>
  </si>
  <si>
    <t>陽明高等学校</t>
  </si>
  <si>
    <t>昭和薬科大学附属</t>
    <rPh sb="0" eb="2">
      <t>ショウワ</t>
    </rPh>
    <rPh sb="2" eb="4">
      <t>ヤッカ</t>
    </rPh>
    <rPh sb="4" eb="6">
      <t>ダイガク</t>
    </rPh>
    <rPh sb="6" eb="8">
      <t>フゾク</t>
    </rPh>
    <phoneticPr fontId="11"/>
  </si>
  <si>
    <t>浦添市字沢岻450</t>
    <rPh sb="0" eb="3">
      <t>ウラソエシ</t>
    </rPh>
    <rPh sb="3" eb="4">
      <t>アザ</t>
    </rPh>
    <rPh sb="4" eb="5">
      <t>サワ</t>
    </rPh>
    <phoneticPr fontId="11"/>
  </si>
  <si>
    <t>098-870-1852</t>
  </si>
  <si>
    <t>昭和薬科大学附属高等学校</t>
  </si>
  <si>
    <t>浦添</t>
    <rPh sb="0" eb="2">
      <t>ウラソエ</t>
    </rPh>
    <phoneticPr fontId="11"/>
  </si>
  <si>
    <t>浦添市内間3-26-1</t>
    <rPh sb="0" eb="3">
      <t>ウラソエシ</t>
    </rPh>
    <rPh sb="3" eb="5">
      <t>ウチマ</t>
    </rPh>
    <phoneticPr fontId="11"/>
  </si>
  <si>
    <t>098-877-4970</t>
  </si>
  <si>
    <t>浦添高等学校</t>
  </si>
  <si>
    <t>那覇工業</t>
    <rPh sb="0" eb="2">
      <t>ナハ</t>
    </rPh>
    <rPh sb="2" eb="4">
      <t>コウギョウ</t>
    </rPh>
    <phoneticPr fontId="11"/>
  </si>
  <si>
    <t>浦添市勢理客4-22-1</t>
    <rPh sb="0" eb="3">
      <t>ウラソエシ</t>
    </rPh>
    <rPh sb="3" eb="4">
      <t>イキオ</t>
    </rPh>
    <rPh sb="4" eb="5">
      <t>リ</t>
    </rPh>
    <rPh sb="5" eb="6">
      <t>キャク</t>
    </rPh>
    <phoneticPr fontId="11"/>
  </si>
  <si>
    <t>098-877-6144</t>
  </si>
  <si>
    <t>那覇工業高等学校</t>
  </si>
  <si>
    <t>那覇国際</t>
    <rPh sb="0" eb="2">
      <t>ナハ</t>
    </rPh>
    <rPh sb="2" eb="4">
      <t>コクサイ</t>
    </rPh>
    <phoneticPr fontId="11"/>
  </si>
  <si>
    <t>那覇市天久1-29-1</t>
    <rPh sb="0" eb="3">
      <t>ナハシ</t>
    </rPh>
    <rPh sb="3" eb="4">
      <t>テン</t>
    </rPh>
    <rPh sb="4" eb="5">
      <t>ク</t>
    </rPh>
    <phoneticPr fontId="11"/>
  </si>
  <si>
    <t>098-860-5931</t>
  </si>
  <si>
    <t>那覇国際高等学校</t>
  </si>
  <si>
    <t>興南</t>
    <rPh sb="0" eb="1">
      <t>キョウ</t>
    </rPh>
    <rPh sb="1" eb="2">
      <t>ミナミ</t>
    </rPh>
    <phoneticPr fontId="11"/>
  </si>
  <si>
    <t>那覇市古島1-7-1</t>
    <rPh sb="0" eb="3">
      <t>ナハシ</t>
    </rPh>
    <rPh sb="3" eb="4">
      <t>フル</t>
    </rPh>
    <rPh sb="4" eb="5">
      <t>ジマ</t>
    </rPh>
    <phoneticPr fontId="11"/>
  </si>
  <si>
    <t>098-884-3292</t>
  </si>
  <si>
    <t>興南高等学校</t>
  </si>
  <si>
    <t>首里東</t>
    <rPh sb="0" eb="2">
      <t>シュリ</t>
    </rPh>
    <rPh sb="2" eb="3">
      <t>ヒガシ</t>
    </rPh>
    <phoneticPr fontId="11"/>
  </si>
  <si>
    <t>那覇市首里石嶺町3-178</t>
    <rPh sb="0" eb="3">
      <t>ナハシ</t>
    </rPh>
    <rPh sb="3" eb="5">
      <t>シュリ</t>
    </rPh>
    <rPh sb="5" eb="7">
      <t>イシミネ</t>
    </rPh>
    <rPh sb="7" eb="8">
      <t>マチ</t>
    </rPh>
    <phoneticPr fontId="11"/>
  </si>
  <si>
    <t>098-886-1578</t>
  </si>
  <si>
    <t>首里東高等学校</t>
  </si>
  <si>
    <t>首里</t>
    <rPh sb="0" eb="2">
      <t>シュリ</t>
    </rPh>
    <phoneticPr fontId="11"/>
  </si>
  <si>
    <t>那覇市首里真和志町2-43</t>
    <rPh sb="0" eb="3">
      <t>ナハシ</t>
    </rPh>
    <rPh sb="3" eb="5">
      <t>シュリ</t>
    </rPh>
    <rPh sb="5" eb="6">
      <t>マ</t>
    </rPh>
    <rPh sb="6" eb="7">
      <t>ワ</t>
    </rPh>
    <rPh sb="7" eb="8">
      <t>シ</t>
    </rPh>
    <rPh sb="8" eb="9">
      <t>マチ</t>
    </rPh>
    <phoneticPr fontId="11"/>
  </si>
  <si>
    <t>098-885-0028</t>
  </si>
  <si>
    <t>首里高等学校</t>
  </si>
  <si>
    <t>沖縄工業</t>
    <rPh sb="0" eb="2">
      <t>オキナワ</t>
    </rPh>
    <rPh sb="2" eb="4">
      <t>コウギョウ</t>
    </rPh>
    <phoneticPr fontId="11"/>
  </si>
  <si>
    <t>那覇市松川3-20-1</t>
    <rPh sb="0" eb="3">
      <t>ナハシ</t>
    </rPh>
    <rPh sb="3" eb="4">
      <t>マツ</t>
    </rPh>
    <rPh sb="4" eb="5">
      <t>ガワ</t>
    </rPh>
    <phoneticPr fontId="11"/>
  </si>
  <si>
    <t>098-832-3831</t>
  </si>
  <si>
    <t>沖縄工業高等学校</t>
  </si>
  <si>
    <t>沖縄尚学</t>
    <rPh sb="0" eb="1">
      <t>オキ</t>
    </rPh>
    <rPh sb="1" eb="2">
      <t>ナワ</t>
    </rPh>
    <rPh sb="2" eb="3">
      <t>ナオ</t>
    </rPh>
    <rPh sb="3" eb="4">
      <t>ガク</t>
    </rPh>
    <phoneticPr fontId="11"/>
  </si>
  <si>
    <t>那覇市字国場747</t>
    <rPh sb="3" eb="4">
      <t>アザ</t>
    </rPh>
    <rPh sb="4" eb="5">
      <t>クニ</t>
    </rPh>
    <rPh sb="5" eb="6">
      <t>バ</t>
    </rPh>
    <phoneticPr fontId="11"/>
  </si>
  <si>
    <t>098-832-1767</t>
  </si>
  <si>
    <t>沖縄尚学高等学校</t>
  </si>
  <si>
    <t>真和志</t>
    <rPh sb="0" eb="3">
      <t>マワシ</t>
    </rPh>
    <phoneticPr fontId="11"/>
  </si>
  <si>
    <t>那覇市字真地248</t>
    <rPh sb="0" eb="3">
      <t>ナハシ</t>
    </rPh>
    <rPh sb="3" eb="4">
      <t>アザ</t>
    </rPh>
    <rPh sb="4" eb="5">
      <t>マ</t>
    </rPh>
    <rPh sb="5" eb="6">
      <t>チ</t>
    </rPh>
    <phoneticPr fontId="11"/>
  </si>
  <si>
    <t>098-833-0810</t>
  </si>
  <si>
    <t>真和志高等学校</t>
  </si>
  <si>
    <t>那覇商業</t>
    <rPh sb="0" eb="2">
      <t>ナハ</t>
    </rPh>
    <rPh sb="2" eb="4">
      <t>ショウギョウ</t>
    </rPh>
    <phoneticPr fontId="11"/>
  </si>
  <si>
    <t>那覇市松山1-16-1</t>
    <rPh sb="0" eb="3">
      <t>ナハシ</t>
    </rPh>
    <rPh sb="3" eb="5">
      <t>マツヤマ</t>
    </rPh>
    <phoneticPr fontId="11"/>
  </si>
  <si>
    <t>098-866-6555</t>
  </si>
  <si>
    <t>那覇商業高等学校</t>
  </si>
  <si>
    <t>那覇</t>
    <rPh sb="0" eb="2">
      <t>ナハ</t>
    </rPh>
    <phoneticPr fontId="11"/>
  </si>
  <si>
    <t>那覇市松尾1-21-44</t>
    <rPh sb="0" eb="3">
      <t>ナハシ</t>
    </rPh>
    <rPh sb="3" eb="5">
      <t>マツオ</t>
    </rPh>
    <phoneticPr fontId="11"/>
  </si>
  <si>
    <t>098-867-1623</t>
  </si>
  <si>
    <t>那覇高等学校</t>
  </si>
  <si>
    <t>小禄</t>
    <rPh sb="0" eb="2">
      <t>オロク</t>
    </rPh>
    <phoneticPr fontId="11"/>
  </si>
  <si>
    <t>那覇市鏡原町22-1</t>
    <rPh sb="0" eb="3">
      <t>ナハシ</t>
    </rPh>
    <rPh sb="3" eb="4">
      <t>カガミ</t>
    </rPh>
    <rPh sb="4" eb="5">
      <t>ハラ</t>
    </rPh>
    <rPh sb="5" eb="6">
      <t>マチ</t>
    </rPh>
    <phoneticPr fontId="11"/>
  </si>
  <si>
    <t>098-857-0481</t>
  </si>
  <si>
    <t>小禄高等学校</t>
  </si>
  <si>
    <t>那覇西</t>
    <rPh sb="0" eb="2">
      <t>ナハ</t>
    </rPh>
    <rPh sb="2" eb="3">
      <t>ニシ</t>
    </rPh>
    <phoneticPr fontId="11"/>
  </si>
  <si>
    <t>那覇市金城3-5-1</t>
    <rPh sb="0" eb="3">
      <t>ナハシ</t>
    </rPh>
    <rPh sb="3" eb="5">
      <t>キンジョウ</t>
    </rPh>
    <phoneticPr fontId="11"/>
  </si>
  <si>
    <t>098-858-8274</t>
  </si>
  <si>
    <t>那覇西高等学校</t>
  </si>
  <si>
    <t>開邦</t>
    <rPh sb="0" eb="2">
      <t>カイホウ</t>
    </rPh>
    <phoneticPr fontId="11"/>
  </si>
  <si>
    <t>南風原町字新川646</t>
    <rPh sb="0" eb="4">
      <t>ハエバルチョウ</t>
    </rPh>
    <rPh sb="4" eb="5">
      <t>アザ</t>
    </rPh>
    <rPh sb="5" eb="7">
      <t>アラカワ</t>
    </rPh>
    <phoneticPr fontId="11"/>
  </si>
  <si>
    <t>098-889-1715</t>
  </si>
  <si>
    <t>開邦高等学校</t>
  </si>
  <si>
    <t>南風原</t>
    <rPh sb="0" eb="3">
      <t>ハエバル</t>
    </rPh>
    <phoneticPr fontId="11"/>
  </si>
  <si>
    <t>南風原町字津嘉山1140</t>
    <rPh sb="0" eb="4">
      <t>ハエバルチョウ</t>
    </rPh>
    <rPh sb="4" eb="5">
      <t>アザ</t>
    </rPh>
    <rPh sb="5" eb="8">
      <t>ツカヤマ</t>
    </rPh>
    <phoneticPr fontId="11"/>
  </si>
  <si>
    <t>098-889-4618</t>
  </si>
  <si>
    <t>南風原高等学校</t>
  </si>
  <si>
    <t>知念</t>
    <rPh sb="0" eb="2">
      <t>チネン</t>
    </rPh>
    <phoneticPr fontId="11"/>
  </si>
  <si>
    <t>与那原町字与那原11</t>
    <rPh sb="0" eb="4">
      <t>ヨナバルチョウ</t>
    </rPh>
    <rPh sb="4" eb="5">
      <t>アザ</t>
    </rPh>
    <rPh sb="5" eb="8">
      <t>ヨナバル</t>
    </rPh>
    <phoneticPr fontId="11"/>
  </si>
  <si>
    <t>098-946-2207</t>
  </si>
  <si>
    <t>知念高等学校</t>
  </si>
  <si>
    <t>豊見城</t>
    <rPh sb="0" eb="3">
      <t>トミシロ</t>
    </rPh>
    <phoneticPr fontId="11"/>
  </si>
  <si>
    <t>豊見城市字真玉橋217</t>
    <rPh sb="0" eb="3">
      <t>トミグスクソン</t>
    </rPh>
    <rPh sb="3" eb="4">
      <t>シ</t>
    </rPh>
    <rPh sb="4" eb="5">
      <t>アザ</t>
    </rPh>
    <rPh sb="5" eb="6">
      <t>マ</t>
    </rPh>
    <rPh sb="6" eb="7">
      <t>タマ</t>
    </rPh>
    <rPh sb="7" eb="8">
      <t>ハシ</t>
    </rPh>
    <phoneticPr fontId="11"/>
  </si>
  <si>
    <t>098-850-5551</t>
  </si>
  <si>
    <t>豊見城高等学校</t>
  </si>
  <si>
    <t>豊見城南</t>
    <rPh sb="0" eb="3">
      <t>トミシロ</t>
    </rPh>
    <rPh sb="3" eb="4">
      <t>ミナミ</t>
    </rPh>
    <phoneticPr fontId="11"/>
  </si>
  <si>
    <t>豊見城市字翁長520</t>
    <rPh sb="0" eb="3">
      <t>トミシロ</t>
    </rPh>
    <rPh sb="3" eb="4">
      <t>シ</t>
    </rPh>
    <rPh sb="4" eb="5">
      <t>アザ</t>
    </rPh>
    <rPh sb="5" eb="7">
      <t>オナガ</t>
    </rPh>
    <phoneticPr fontId="11"/>
  </si>
  <si>
    <t>098-850-1950</t>
  </si>
  <si>
    <t>豊見城南高等学校</t>
  </si>
  <si>
    <t>南部農林</t>
    <rPh sb="0" eb="2">
      <t>ナンブ</t>
    </rPh>
    <rPh sb="2" eb="4">
      <t>ノウリン</t>
    </rPh>
    <phoneticPr fontId="11"/>
  </si>
  <si>
    <t>豊見城市字長堂182</t>
    <rPh sb="0" eb="3">
      <t>トミグスクソン</t>
    </rPh>
    <rPh sb="3" eb="4">
      <t>シ</t>
    </rPh>
    <rPh sb="4" eb="5">
      <t>アザ</t>
    </rPh>
    <rPh sb="5" eb="6">
      <t>ナガドウ</t>
    </rPh>
    <rPh sb="6" eb="7">
      <t>ドウ</t>
    </rPh>
    <phoneticPr fontId="11"/>
  </si>
  <si>
    <t>098-850-6006</t>
  </si>
  <si>
    <t>南部農林高等学校</t>
  </si>
  <si>
    <t>南部商業</t>
    <rPh sb="0" eb="2">
      <t>ナンブ</t>
    </rPh>
    <rPh sb="2" eb="4">
      <t>ショウギョウ</t>
    </rPh>
    <phoneticPr fontId="11"/>
  </si>
  <si>
    <t>八重瀬町字友寄850</t>
    <rPh sb="0" eb="3">
      <t>ヤエセ</t>
    </rPh>
    <rPh sb="3" eb="4">
      <t>マチ</t>
    </rPh>
    <rPh sb="4" eb="5">
      <t>アザ</t>
    </rPh>
    <rPh sb="5" eb="6">
      <t>トモ</t>
    </rPh>
    <rPh sb="6" eb="7">
      <t>ヨセ</t>
    </rPh>
    <phoneticPr fontId="11"/>
  </si>
  <si>
    <t>098-998-2401</t>
  </si>
  <si>
    <t>南部商業高等学校</t>
  </si>
  <si>
    <t>南部工業</t>
    <rPh sb="0" eb="2">
      <t>ナンブ</t>
    </rPh>
    <rPh sb="2" eb="4">
      <t>コウギョウ</t>
    </rPh>
    <phoneticPr fontId="11"/>
  </si>
  <si>
    <t>八重瀬町字富盛1338</t>
    <rPh sb="0" eb="3">
      <t>ヤエセ</t>
    </rPh>
    <rPh sb="3" eb="4">
      <t>マチ</t>
    </rPh>
    <rPh sb="4" eb="5">
      <t>アザ</t>
    </rPh>
    <rPh sb="5" eb="6">
      <t>トミ</t>
    </rPh>
    <rPh sb="6" eb="7">
      <t>モリ</t>
    </rPh>
    <phoneticPr fontId="11"/>
  </si>
  <si>
    <t>098-998-2313</t>
  </si>
  <si>
    <t>南部工業高等学校</t>
  </si>
  <si>
    <t>向陽</t>
    <rPh sb="0" eb="2">
      <t>コウヨウ</t>
    </rPh>
    <phoneticPr fontId="11"/>
  </si>
  <si>
    <t>八重瀬町字港川150</t>
    <rPh sb="0" eb="3">
      <t>ヤエセ</t>
    </rPh>
    <rPh sb="3" eb="4">
      <t>チョウ</t>
    </rPh>
    <rPh sb="4" eb="5">
      <t>アザ</t>
    </rPh>
    <rPh sb="5" eb="7">
      <t>ミナトガワ</t>
    </rPh>
    <phoneticPr fontId="11"/>
  </si>
  <si>
    <t>098-998-9324</t>
  </si>
  <si>
    <t>向陽高等学校</t>
  </si>
  <si>
    <t>沖縄水産</t>
    <rPh sb="0" eb="2">
      <t>オキナワ</t>
    </rPh>
    <rPh sb="2" eb="4">
      <t>スイサン</t>
    </rPh>
    <phoneticPr fontId="11"/>
  </si>
  <si>
    <t>糸満市西崎1-1-1</t>
    <rPh sb="0" eb="3">
      <t>イトマンシ</t>
    </rPh>
    <rPh sb="3" eb="5">
      <t>ニシザキ</t>
    </rPh>
    <phoneticPr fontId="11"/>
  </si>
  <si>
    <t>098-994-3483</t>
  </si>
  <si>
    <t>沖縄水産高等学校</t>
  </si>
  <si>
    <t>糸満</t>
    <rPh sb="0" eb="2">
      <t>イトマン</t>
    </rPh>
    <phoneticPr fontId="11"/>
  </si>
  <si>
    <t>糸満市字糸満1696-1</t>
    <rPh sb="0" eb="3">
      <t>イトマンシ</t>
    </rPh>
    <rPh sb="3" eb="4">
      <t>アザ</t>
    </rPh>
    <rPh sb="4" eb="6">
      <t>イトマン</t>
    </rPh>
    <phoneticPr fontId="11"/>
  </si>
  <si>
    <t>098-994-2012</t>
  </si>
  <si>
    <t>糸満高等学校</t>
  </si>
  <si>
    <t>久米島</t>
    <rPh sb="0" eb="2">
      <t>クメ</t>
    </rPh>
    <rPh sb="2" eb="3">
      <t>ジマ</t>
    </rPh>
    <phoneticPr fontId="11"/>
  </si>
  <si>
    <t>久米島町字嘉手苅727</t>
    <rPh sb="0" eb="2">
      <t>クメ</t>
    </rPh>
    <rPh sb="2" eb="3">
      <t>ジマ</t>
    </rPh>
    <rPh sb="3" eb="4">
      <t>マチ</t>
    </rPh>
    <rPh sb="4" eb="5">
      <t>アザ</t>
    </rPh>
    <rPh sb="5" eb="6">
      <t>カ</t>
    </rPh>
    <rPh sb="6" eb="7">
      <t>テ</t>
    </rPh>
    <rPh sb="7" eb="8">
      <t>カ</t>
    </rPh>
    <phoneticPr fontId="11"/>
  </si>
  <si>
    <t>098-985-2233</t>
  </si>
  <si>
    <t>久米島高等学校</t>
  </si>
  <si>
    <t>宮古</t>
    <rPh sb="0" eb="2">
      <t>ミヤコ</t>
    </rPh>
    <phoneticPr fontId="11"/>
  </si>
  <si>
    <t>宮古島市平良字西里718-1</t>
    <rPh sb="0" eb="2">
      <t>ミヤコ</t>
    </rPh>
    <rPh sb="2" eb="3">
      <t>ジマ</t>
    </rPh>
    <rPh sb="3" eb="4">
      <t>シ</t>
    </rPh>
    <rPh sb="4" eb="6">
      <t>タイラ</t>
    </rPh>
    <rPh sb="6" eb="7">
      <t>アザ</t>
    </rPh>
    <rPh sb="7" eb="9">
      <t>ニシザト</t>
    </rPh>
    <phoneticPr fontId="11"/>
  </si>
  <si>
    <t>09807-2-2118</t>
  </si>
  <si>
    <t>宮古高等学校</t>
  </si>
  <si>
    <t>宮古総合実業</t>
    <rPh sb="0" eb="2">
      <t>ミヤコ</t>
    </rPh>
    <rPh sb="2" eb="4">
      <t>ソウゴウ</t>
    </rPh>
    <rPh sb="4" eb="6">
      <t>ジツギョウ</t>
    </rPh>
    <phoneticPr fontId="11"/>
  </si>
  <si>
    <t>宮古島市平良字下里280</t>
    <rPh sb="0" eb="3">
      <t>ミヤコジマ</t>
    </rPh>
    <rPh sb="3" eb="4">
      <t>シ</t>
    </rPh>
    <rPh sb="4" eb="6">
      <t>タイラ</t>
    </rPh>
    <rPh sb="6" eb="7">
      <t>アザ</t>
    </rPh>
    <rPh sb="7" eb="9">
      <t>シモザト</t>
    </rPh>
    <phoneticPr fontId="11"/>
  </si>
  <si>
    <t>09807-2-2249</t>
  </si>
  <si>
    <t>宮古総合実業高等学校</t>
  </si>
  <si>
    <t>宮古工業</t>
    <rPh sb="0" eb="2">
      <t>ミヤコ</t>
    </rPh>
    <rPh sb="2" eb="4">
      <t>コウギョウ</t>
    </rPh>
    <phoneticPr fontId="11"/>
  </si>
  <si>
    <t>宮古島市平良字東仲宗根968-4</t>
    <rPh sb="0" eb="3">
      <t>ミヤコジマ</t>
    </rPh>
    <rPh sb="3" eb="4">
      <t>シ</t>
    </rPh>
    <rPh sb="4" eb="6">
      <t>タイラ</t>
    </rPh>
    <rPh sb="6" eb="7">
      <t>アザ</t>
    </rPh>
    <rPh sb="7" eb="8">
      <t>ヒガシ</t>
    </rPh>
    <rPh sb="8" eb="11">
      <t>ナカソネ</t>
    </rPh>
    <phoneticPr fontId="11"/>
  </si>
  <si>
    <t>09807-2-3185</t>
  </si>
  <si>
    <t>宮古工業高等学校</t>
  </si>
  <si>
    <t>伊良部</t>
    <rPh sb="0" eb="3">
      <t>イラブ</t>
    </rPh>
    <phoneticPr fontId="11"/>
  </si>
  <si>
    <t>宮古島市伊良部字前里添1079-1</t>
    <rPh sb="0" eb="3">
      <t>ミヤコジマ</t>
    </rPh>
    <rPh sb="3" eb="4">
      <t>シ</t>
    </rPh>
    <rPh sb="4" eb="7">
      <t>イラブ</t>
    </rPh>
    <rPh sb="7" eb="8">
      <t>アザ</t>
    </rPh>
    <rPh sb="8" eb="9">
      <t>マエ</t>
    </rPh>
    <rPh sb="9" eb="10">
      <t>サト</t>
    </rPh>
    <rPh sb="10" eb="11">
      <t>ソ</t>
    </rPh>
    <phoneticPr fontId="11"/>
  </si>
  <si>
    <t>09807-8-6118</t>
  </si>
  <si>
    <t>伊良部高等学校</t>
  </si>
  <si>
    <t>八重山農林</t>
    <rPh sb="0" eb="3">
      <t>ヤエヤマ</t>
    </rPh>
    <rPh sb="3" eb="5">
      <t>ノウリン</t>
    </rPh>
    <phoneticPr fontId="11"/>
  </si>
  <si>
    <t>石垣市字大川477-1</t>
    <rPh sb="0" eb="3">
      <t>イシガキシ</t>
    </rPh>
    <rPh sb="3" eb="4">
      <t>アザ</t>
    </rPh>
    <rPh sb="4" eb="6">
      <t>オオカワ</t>
    </rPh>
    <phoneticPr fontId="11"/>
  </si>
  <si>
    <t>09808-2-3955</t>
  </si>
  <si>
    <t>八重山農林高等学校</t>
  </si>
  <si>
    <t>八重山商工</t>
    <rPh sb="0" eb="3">
      <t>ヤエヤマ</t>
    </rPh>
    <rPh sb="3" eb="4">
      <t>ショウ</t>
    </rPh>
    <rPh sb="4" eb="5">
      <t>コウ</t>
    </rPh>
    <phoneticPr fontId="11"/>
  </si>
  <si>
    <t>石垣市字真栄里180</t>
    <rPh sb="0" eb="3">
      <t>イシガキシ</t>
    </rPh>
    <rPh sb="3" eb="4">
      <t>アザ</t>
    </rPh>
    <rPh sb="4" eb="5">
      <t>マ</t>
    </rPh>
    <rPh sb="5" eb="6">
      <t>エイ</t>
    </rPh>
    <rPh sb="6" eb="7">
      <t>サト</t>
    </rPh>
    <phoneticPr fontId="11"/>
  </si>
  <si>
    <t>09808-2-3892</t>
  </si>
  <si>
    <t>八重山商工高等学校</t>
  </si>
  <si>
    <t>八重山</t>
  </si>
  <si>
    <t>石垣市字登野城275</t>
    <rPh sb="0" eb="3">
      <t>イシガキシ</t>
    </rPh>
    <rPh sb="3" eb="4">
      <t>アザ</t>
    </rPh>
    <rPh sb="4" eb="5">
      <t>ト</t>
    </rPh>
    <rPh sb="5" eb="6">
      <t>ノ</t>
    </rPh>
    <rPh sb="6" eb="7">
      <t>シロ</t>
    </rPh>
    <phoneticPr fontId="11"/>
  </si>
  <si>
    <t>09808-2-3972</t>
  </si>
  <si>
    <t>八重山高等学校</t>
  </si>
  <si>
    <t>鏡が丘特別支援</t>
    <rPh sb="3" eb="5">
      <t>トクベツ</t>
    </rPh>
    <rPh sb="5" eb="7">
      <t>シエン</t>
    </rPh>
    <phoneticPr fontId="2"/>
  </si>
  <si>
    <t>098-877-4940</t>
  </si>
  <si>
    <t>学校</t>
    <rPh sb="0" eb="2">
      <t>ガッコウ</t>
    </rPh>
    <phoneticPr fontId="2"/>
  </si>
  <si>
    <t>鏡が丘特別支援学校</t>
  </si>
  <si>
    <t>沖縄高等特別支援</t>
    <rPh sb="4" eb="6">
      <t>トクベツ</t>
    </rPh>
    <rPh sb="6" eb="8">
      <t>シエン</t>
    </rPh>
    <phoneticPr fontId="2"/>
  </si>
  <si>
    <t>うるま市字田場1243</t>
    <rPh sb="3" eb="4">
      <t>シ</t>
    </rPh>
    <rPh sb="4" eb="5">
      <t>アザ</t>
    </rPh>
    <rPh sb="5" eb="7">
      <t>タバ</t>
    </rPh>
    <phoneticPr fontId="11"/>
  </si>
  <si>
    <t>098-973-1661</t>
  </si>
  <si>
    <t>沖縄高等特別支援学校</t>
  </si>
  <si>
    <t>泊</t>
    <rPh sb="0" eb="1">
      <t>トマリ</t>
    </rPh>
    <phoneticPr fontId="2"/>
  </si>
  <si>
    <t>那覇市泊3-19-2</t>
    <rPh sb="0" eb="3">
      <t>ナハシ</t>
    </rPh>
    <rPh sb="3" eb="4">
      <t>トマリ</t>
    </rPh>
    <phoneticPr fontId="11"/>
  </si>
  <si>
    <t>900-0012</t>
  </si>
  <si>
    <t>098-889-5375</t>
  </si>
  <si>
    <t>泊高等学校</t>
  </si>
  <si>
    <t>星槎国際</t>
    <rPh sb="0" eb="1">
      <t>ホシ</t>
    </rPh>
    <rPh sb="1" eb="2">
      <t>ジャ</t>
    </rPh>
    <rPh sb="2" eb="4">
      <t>コクサイ</t>
    </rPh>
    <phoneticPr fontId="2"/>
  </si>
  <si>
    <t>沖縄市久保田1-10-49</t>
    <rPh sb="0" eb="3">
      <t>オキナワシ</t>
    </rPh>
    <rPh sb="3" eb="6">
      <t>クボタ</t>
    </rPh>
    <phoneticPr fontId="2"/>
  </si>
  <si>
    <t>904-0023</t>
  </si>
  <si>
    <t>098-938-1037</t>
  </si>
  <si>
    <t>星槎国際高等学校</t>
  </si>
  <si>
    <t>沖縄盲</t>
    <rPh sb="0" eb="2">
      <t>オキナワ</t>
    </rPh>
    <rPh sb="2" eb="3">
      <t>モウ</t>
    </rPh>
    <phoneticPr fontId="2"/>
  </si>
  <si>
    <t>島尻郡南風原町字兼城47</t>
    <rPh sb="0" eb="3">
      <t>シマジリグン</t>
    </rPh>
    <rPh sb="3" eb="7">
      <t>ハエバルチョウ</t>
    </rPh>
    <rPh sb="7" eb="8">
      <t>アザ</t>
    </rPh>
    <rPh sb="8" eb="9">
      <t>カ</t>
    </rPh>
    <rPh sb="9" eb="10">
      <t>シロ</t>
    </rPh>
    <phoneticPr fontId="2"/>
  </si>
  <si>
    <t>901-1111</t>
  </si>
  <si>
    <t>沖縄盲学校</t>
  </si>
  <si>
    <t>美咲特別支援</t>
    <rPh sb="0" eb="2">
      <t>ミサキ</t>
    </rPh>
    <rPh sb="2" eb="4">
      <t>トクベツ</t>
    </rPh>
    <rPh sb="4" eb="6">
      <t>シエン</t>
    </rPh>
    <phoneticPr fontId="10"/>
  </si>
  <si>
    <t>沖縄市美里4-18-1</t>
    <rPh sb="0" eb="2">
      <t>オキナワ</t>
    </rPh>
    <rPh sb="2" eb="3">
      <t>シ</t>
    </rPh>
    <rPh sb="3" eb="5">
      <t>ミサト</t>
    </rPh>
    <phoneticPr fontId="2"/>
  </si>
  <si>
    <t>904-2153</t>
  </si>
  <si>
    <t>美咲特別支援学校</t>
  </si>
  <si>
    <t>精華学園</t>
    <rPh sb="0" eb="1">
      <t>セイ</t>
    </rPh>
    <rPh sb="1" eb="2">
      <t>ハナ</t>
    </rPh>
    <rPh sb="2" eb="4">
      <t>ガクエン</t>
    </rPh>
    <phoneticPr fontId="10"/>
  </si>
  <si>
    <t>沖縄市高原6-7-40</t>
    <rPh sb="0" eb="2">
      <t>オキナワ</t>
    </rPh>
    <rPh sb="2" eb="3">
      <t>シ</t>
    </rPh>
    <rPh sb="3" eb="5">
      <t>タカハラ</t>
    </rPh>
    <phoneticPr fontId="2"/>
  </si>
  <si>
    <t>904-2171</t>
  </si>
  <si>
    <t>098-923-4351</t>
  </si>
  <si>
    <t>精華学園高等学校</t>
  </si>
  <si>
    <t>未来</t>
    <rPh sb="0" eb="2">
      <t>ミライ</t>
    </rPh>
    <phoneticPr fontId="2"/>
  </si>
  <si>
    <t>那覇市東町23-1</t>
    <rPh sb="3" eb="4">
      <t>ヒガシ</t>
    </rPh>
    <rPh sb="4" eb="5">
      <t>マチ</t>
    </rPh>
    <phoneticPr fontId="11"/>
  </si>
  <si>
    <t>900-0034</t>
  </si>
  <si>
    <t>0120-79-3229</t>
  </si>
  <si>
    <t>未来高等学校</t>
  </si>
  <si>
    <t>宮古島市平良字狩俣4005-1</t>
  </si>
  <si>
    <t>906-0002</t>
  </si>
  <si>
    <t>0980-72-5117</t>
  </si>
  <si>
    <t>宮古特別支援学校</t>
  </si>
  <si>
    <t>仙台育英</t>
    <rPh sb="0" eb="2">
      <t>センダイ</t>
    </rPh>
    <rPh sb="2" eb="4">
      <t>イクエイ</t>
    </rPh>
    <phoneticPr fontId="2"/>
  </si>
  <si>
    <t>沖縄市上地1-1-1 B-102</t>
    <rPh sb="0" eb="2">
      <t>オキナワ</t>
    </rPh>
    <rPh sb="2" eb="3">
      <t>シ</t>
    </rPh>
    <rPh sb="3" eb="5">
      <t>ウエチ</t>
    </rPh>
    <phoneticPr fontId="2"/>
  </si>
  <si>
    <t>904-0031</t>
  </si>
  <si>
    <t>098-923-2286</t>
  </si>
  <si>
    <t>仙台育英高等学校</t>
  </si>
  <si>
    <t>西崎特別支援</t>
    <rPh sb="0" eb="2">
      <t>ニシザキ</t>
    </rPh>
    <rPh sb="2" eb="4">
      <t>トクベツ</t>
    </rPh>
    <rPh sb="4" eb="6">
      <t>シエン</t>
    </rPh>
    <phoneticPr fontId="2"/>
  </si>
  <si>
    <t>糸満市西崎1-1-2</t>
    <rPh sb="0" eb="3">
      <t>イトマンシ</t>
    </rPh>
    <rPh sb="3" eb="5">
      <t>ニシザキ</t>
    </rPh>
    <phoneticPr fontId="2"/>
  </si>
  <si>
    <t>098-994-6855</t>
  </si>
  <si>
    <t>西崎特別支援学校</t>
  </si>
  <si>
    <t>大平特別支援</t>
    <rPh sb="0" eb="2">
      <t>オオヒラ</t>
    </rPh>
    <rPh sb="2" eb="4">
      <t>トクベツ</t>
    </rPh>
    <rPh sb="4" eb="6">
      <t>シエン</t>
    </rPh>
    <phoneticPr fontId="2"/>
  </si>
  <si>
    <t>浦添市大平1-27-1</t>
    <rPh sb="0" eb="3">
      <t>ウラソエシ</t>
    </rPh>
    <rPh sb="3" eb="5">
      <t>オオヒラ</t>
    </rPh>
    <phoneticPr fontId="2"/>
  </si>
  <si>
    <t>098-877-4941</t>
  </si>
  <si>
    <t>大平特別支援学校</t>
  </si>
  <si>
    <t>日本ウェルネス</t>
    <rPh sb="0" eb="2">
      <t>ニホン</t>
    </rPh>
    <phoneticPr fontId="2"/>
  </si>
  <si>
    <t>うるま市石川赤崎2-20-1 1号館3階</t>
    <rPh sb="3" eb="4">
      <t>シ</t>
    </rPh>
    <rPh sb="4" eb="6">
      <t>イシカワ</t>
    </rPh>
    <rPh sb="6" eb="8">
      <t>アカサキ</t>
    </rPh>
    <rPh sb="16" eb="18">
      <t>ゴウカン</t>
    </rPh>
    <rPh sb="19" eb="20">
      <t>カイ</t>
    </rPh>
    <phoneticPr fontId="2"/>
  </si>
  <si>
    <t>901-1103</t>
  </si>
  <si>
    <t>098-963-0570</t>
  </si>
  <si>
    <t>日本ウェルネス高等学校</t>
  </si>
  <si>
    <t>中部農林高等支援</t>
    <rPh sb="0" eb="2">
      <t>チュウブ</t>
    </rPh>
    <rPh sb="2" eb="4">
      <t>ノウリン</t>
    </rPh>
    <rPh sb="4" eb="6">
      <t>コウトウ</t>
    </rPh>
    <rPh sb="6" eb="8">
      <t>シエン</t>
    </rPh>
    <phoneticPr fontId="2"/>
  </si>
  <si>
    <t>うるま市字田場1570</t>
    <rPh sb="3" eb="4">
      <t>シ</t>
    </rPh>
    <rPh sb="4" eb="5">
      <t>アザ</t>
    </rPh>
    <rPh sb="5" eb="7">
      <t>タバ</t>
    </rPh>
    <phoneticPr fontId="2"/>
  </si>
  <si>
    <t>中部農林高等支援学校</t>
  </si>
  <si>
    <t>陽明高等支援</t>
    <rPh sb="0" eb="2">
      <t>ヨウメイ</t>
    </rPh>
    <rPh sb="2" eb="4">
      <t>コウトウ</t>
    </rPh>
    <rPh sb="4" eb="6">
      <t>シエン</t>
    </rPh>
    <phoneticPr fontId="2"/>
  </si>
  <si>
    <t>浦添市字大平488</t>
    <rPh sb="0" eb="3">
      <t>ウラソエシ</t>
    </rPh>
    <rPh sb="3" eb="4">
      <t>アザ</t>
    </rPh>
    <rPh sb="4" eb="6">
      <t>オオヒラ</t>
    </rPh>
    <phoneticPr fontId="2"/>
  </si>
  <si>
    <t>陽明高等支援学校</t>
  </si>
  <si>
    <t>南風原高等支援</t>
    <rPh sb="0" eb="3">
      <t>ハエバル</t>
    </rPh>
    <rPh sb="3" eb="5">
      <t>コウトウ</t>
    </rPh>
    <rPh sb="5" eb="7">
      <t>シエン</t>
    </rPh>
    <phoneticPr fontId="2"/>
  </si>
  <si>
    <t>島尻郡南風原町字津嘉山1140</t>
    <rPh sb="0" eb="3">
      <t>シマジリグン</t>
    </rPh>
    <rPh sb="3" eb="7">
      <t>ハエバルチョウ</t>
    </rPh>
    <rPh sb="7" eb="8">
      <t>アザ</t>
    </rPh>
    <rPh sb="8" eb="9">
      <t>ツ</t>
    </rPh>
    <phoneticPr fontId="2"/>
  </si>
  <si>
    <t>南風原高等支援学校</t>
  </si>
  <si>
    <t>やえせ高等支援</t>
    <rPh sb="3" eb="5">
      <t>コウトウ</t>
    </rPh>
    <rPh sb="5" eb="7">
      <t>シエン</t>
    </rPh>
    <phoneticPr fontId="2"/>
  </si>
  <si>
    <t>島尻郡八重瀬町字友寄850</t>
    <rPh sb="0" eb="3">
      <t>シマジリグン</t>
    </rPh>
    <rPh sb="3" eb="6">
      <t>ヤエセ</t>
    </rPh>
    <rPh sb="6" eb="7">
      <t>マチ</t>
    </rPh>
    <rPh sb="7" eb="8">
      <t>アザ</t>
    </rPh>
    <rPh sb="8" eb="9">
      <t>トモ</t>
    </rPh>
    <phoneticPr fontId="2"/>
  </si>
  <si>
    <t>やえせ高等支援学校</t>
  </si>
  <si>
    <t>印</t>
    <rPh sb="0" eb="1">
      <t>イン</t>
    </rPh>
    <phoneticPr fontId="2"/>
  </si>
  <si>
    <t>↑校長名を入力</t>
    <rPh sb="1" eb="3">
      <t>コウチョウ</t>
    </rPh>
    <rPh sb="3" eb="4">
      <t>メイ</t>
    </rPh>
    <rPh sb="5" eb="7">
      <t>ニュウリョク</t>
    </rPh>
    <phoneticPr fontId="2"/>
  </si>
  <si>
    <t>選 手 変 更 届 用 紙　　( 男　子 )</t>
    <phoneticPr fontId="8"/>
  </si>
  <si>
    <t>補員番号</t>
    <rPh sb="0" eb="1">
      <t>オギナ</t>
    </rPh>
    <rPh sb="1" eb="2">
      <t>イン</t>
    </rPh>
    <rPh sb="2" eb="4">
      <t>バンゴウ</t>
    </rPh>
    <phoneticPr fontId="8"/>
  </si>
  <si>
    <t>（変更の理由）</t>
    <phoneticPr fontId="8"/>
  </si>
  <si>
    <t>　</t>
    <phoneticPr fontId="8"/>
  </si>
  <si>
    <t>第１区
6㎞</t>
    <rPh sb="0" eb="1">
      <t>ダイ</t>
    </rPh>
    <rPh sb="2" eb="3">
      <t>ク</t>
    </rPh>
    <phoneticPr fontId="8"/>
  </si>
  <si>
    <t>第２区
4.0975㎞</t>
    <rPh sb="0" eb="1">
      <t>ダイ</t>
    </rPh>
    <rPh sb="2" eb="3">
      <t>ク</t>
    </rPh>
    <phoneticPr fontId="8"/>
  </si>
  <si>
    <t>第３区
3㎞</t>
    <rPh sb="0" eb="1">
      <t>ダイ</t>
    </rPh>
    <rPh sb="2" eb="3">
      <t>ク</t>
    </rPh>
    <phoneticPr fontId="8"/>
  </si>
  <si>
    <t>第４区
3㎞</t>
    <rPh sb="0" eb="1">
      <t>ダイ</t>
    </rPh>
    <rPh sb="2" eb="3">
      <t>ク</t>
    </rPh>
    <phoneticPr fontId="8"/>
  </si>
  <si>
    <t>第５区
5㎞</t>
    <rPh sb="0" eb="1">
      <t>ダイ</t>
    </rPh>
    <rPh sb="2" eb="3">
      <t>ク</t>
    </rPh>
    <phoneticPr fontId="8"/>
  </si>
  <si>
    <t>第１区
10㎞</t>
    <rPh sb="0" eb="1">
      <t>ダイ</t>
    </rPh>
    <rPh sb="2" eb="3">
      <t>ク</t>
    </rPh>
    <phoneticPr fontId="8"/>
  </si>
  <si>
    <t>第２区
3㎞</t>
    <rPh sb="0" eb="1">
      <t>ダイ</t>
    </rPh>
    <rPh sb="2" eb="3">
      <t>ク</t>
    </rPh>
    <phoneticPr fontId="8"/>
  </si>
  <si>
    <t>第３区
8.1075㎞</t>
    <rPh sb="0" eb="1">
      <t>ダイ</t>
    </rPh>
    <rPh sb="2" eb="3">
      <t>ク</t>
    </rPh>
    <phoneticPr fontId="8"/>
  </si>
  <si>
    <t>第４区
8.0875㎞</t>
    <rPh sb="0" eb="1">
      <t>ダイ</t>
    </rPh>
    <rPh sb="2" eb="3">
      <t>ク</t>
    </rPh>
    <phoneticPr fontId="8"/>
  </si>
  <si>
    <t>第５区
3㎞</t>
    <rPh sb="0" eb="1">
      <t>ダイ</t>
    </rPh>
    <rPh sb="2" eb="3">
      <t>ク</t>
    </rPh>
    <phoneticPr fontId="8"/>
  </si>
  <si>
    <t>第６区
5㎞</t>
    <rPh sb="0" eb="1">
      <t>ダイ</t>
    </rPh>
    <rPh sb="2" eb="3">
      <t>ク</t>
    </rPh>
    <phoneticPr fontId="8"/>
  </si>
  <si>
    <t>第７区
5㎞</t>
    <rPh sb="0" eb="1">
      <t>ダイ</t>
    </rPh>
    <rPh sb="2" eb="3">
      <t>ク</t>
    </rPh>
    <phoneticPr fontId="8"/>
  </si>
  <si>
    <t>選 手 変 更 届 用 紙　　( 女　子 )</t>
    <phoneticPr fontId="8"/>
  </si>
  <si>
    <t>申込ナンバーを入力するだけ</t>
    <phoneticPr fontId="2"/>
  </si>
  <si>
    <t>沖縄県立那覇国際高等学校　教諭　金城　洋子（電話　098-860-5931）</t>
    <rPh sb="0" eb="2">
      <t>オキナワ</t>
    </rPh>
    <rPh sb="2" eb="4">
      <t>ケンリツ</t>
    </rPh>
    <rPh sb="4" eb="6">
      <t>ナハ</t>
    </rPh>
    <rPh sb="6" eb="8">
      <t>コクサイ</t>
    </rPh>
    <rPh sb="8" eb="10">
      <t>コウトウ</t>
    </rPh>
    <rPh sb="10" eb="12">
      <t>ガッコウ</t>
    </rPh>
    <rPh sb="13" eb="15">
      <t>キョウユ</t>
    </rPh>
    <rPh sb="16" eb="18">
      <t>キンジョウ</t>
    </rPh>
    <rPh sb="19" eb="21">
      <t>ヨウコ</t>
    </rPh>
    <rPh sb="22" eb="24">
      <t>デンワ</t>
    </rPh>
    <phoneticPr fontId="8"/>
  </si>
  <si>
    <t>登録データ</t>
    <rPh sb="0" eb="2">
      <t>トウロク</t>
    </rPh>
    <phoneticPr fontId="8"/>
  </si>
  <si>
    <t>データ貼り付け</t>
    <rPh sb="3" eb="4">
      <t>ハ</t>
    </rPh>
    <rPh sb="5" eb="6">
      <t>ツ</t>
    </rPh>
    <phoneticPr fontId="2"/>
  </si>
  <si>
    <t>陸連登録データからダウンロードしたｃｓｖデータを貼り付ける。手入力でも可。</t>
    <rPh sb="0" eb="2">
      <t>リクレン</t>
    </rPh>
    <rPh sb="2" eb="4">
      <t>トウロク</t>
    </rPh>
    <rPh sb="24" eb="25">
      <t>ハ</t>
    </rPh>
    <rPh sb="26" eb="27">
      <t>ツ</t>
    </rPh>
    <rPh sb="30" eb="31">
      <t>テ</t>
    </rPh>
    <rPh sb="31" eb="33">
      <t>ニュウリョク</t>
    </rPh>
    <rPh sb="35" eb="36">
      <t>カ</t>
    </rPh>
    <phoneticPr fontId="8"/>
  </si>
  <si>
    <t>登録：今年度登録料を納めた→済　納めていない→未</t>
    <rPh sb="0" eb="2">
      <t>トウロク</t>
    </rPh>
    <rPh sb="3" eb="6">
      <t>コンネンド</t>
    </rPh>
    <rPh sb="6" eb="8">
      <t>トウロク</t>
    </rPh>
    <rPh sb="8" eb="9">
      <t>リョウ</t>
    </rPh>
    <rPh sb="10" eb="11">
      <t>オサ</t>
    </rPh>
    <rPh sb="14" eb="15">
      <t>スミ</t>
    </rPh>
    <rPh sb="16" eb="17">
      <t>オサ</t>
    </rPh>
    <rPh sb="23" eb="24">
      <t>ミ</t>
    </rPh>
    <phoneticPr fontId="2"/>
  </si>
  <si>
    <t>　「選手変更用紙」を大会当日の 8:30 までに総務へ提出すること。(今帰仁村総合運動公園体育館内記録室で受け付ける。）</t>
    <phoneticPr fontId="8"/>
  </si>
  <si>
    <t>･選手変更は実施要項の競技規則 (5) の場合に限ってのみ認められます。変更の場合は、</t>
    <rPh sb="24" eb="25">
      <t>カギ</t>
    </rPh>
    <phoneticPr fontId="8"/>
  </si>
  <si>
    <t>１．今年度登録を済ませていない選手のWeb登録を行う</t>
    <rPh sb="2" eb="5">
      <t>コンネンド</t>
    </rPh>
    <rPh sb="5" eb="7">
      <t>トウロク</t>
    </rPh>
    <rPh sb="8" eb="9">
      <t>ス</t>
    </rPh>
    <rPh sb="15" eb="17">
      <t>センシュ</t>
    </rPh>
    <rPh sb="21" eb="23">
      <t>トウロク</t>
    </rPh>
    <rPh sb="24" eb="25">
      <t>オコナ</t>
    </rPh>
    <phoneticPr fontId="2"/>
  </si>
  <si>
    <t>２．陸連登録データからcsvデータをダウンロードする</t>
    <rPh sb="2" eb="4">
      <t>リクレン</t>
    </rPh>
    <rPh sb="4" eb="6">
      <t>トウロク</t>
    </rPh>
    <phoneticPr fontId="2"/>
  </si>
  <si>
    <t>３．駅伝申込データの「登録データ」に２のデータを貼る（直接手入力でも可）</t>
    <rPh sb="2" eb="4">
      <t>エキデン</t>
    </rPh>
    <rPh sb="4" eb="6">
      <t>モウシコミ</t>
    </rPh>
    <rPh sb="11" eb="13">
      <t>トウロク</t>
    </rPh>
    <rPh sb="24" eb="25">
      <t>ハ</t>
    </rPh>
    <rPh sb="27" eb="29">
      <t>チョクセツ</t>
    </rPh>
    <rPh sb="29" eb="30">
      <t>テ</t>
    </rPh>
    <rPh sb="30" eb="32">
      <t>ニュウリョク</t>
    </rPh>
    <rPh sb="34" eb="35">
      <t>カ</t>
    </rPh>
    <phoneticPr fontId="2"/>
  </si>
  <si>
    <t>４．男子（女子）シートの「登録番号」を入力すると、必要なデータが反映される</t>
    <rPh sb="2" eb="4">
      <t>ダンシ</t>
    </rPh>
    <rPh sb="5" eb="7">
      <t>ジョシ</t>
    </rPh>
    <rPh sb="13" eb="15">
      <t>トウロク</t>
    </rPh>
    <rPh sb="15" eb="17">
      <t>バンゴウ</t>
    </rPh>
    <rPh sb="19" eb="21">
      <t>ニュウリョク</t>
    </rPh>
    <rPh sb="25" eb="27">
      <t>ヒツヨウ</t>
    </rPh>
    <rPh sb="32" eb="34">
      <t>ハンエイ</t>
    </rPh>
    <phoneticPr fontId="2"/>
  </si>
  <si>
    <t>５．印刷して押印、郵送または持参</t>
    <rPh sb="2" eb="4">
      <t>インサツ</t>
    </rPh>
    <rPh sb="6" eb="8">
      <t>オウイン</t>
    </rPh>
    <rPh sb="9" eb="11">
      <t>ユウソウ</t>
    </rPh>
    <rPh sb="14" eb="16">
      <t>ジサン</t>
    </rPh>
    <phoneticPr fontId="2"/>
  </si>
  <si>
    <t>６．高体連陸上専門部へメール送信</t>
    <rPh sb="2" eb="5">
      <t>コウタイレン</t>
    </rPh>
    <rPh sb="5" eb="7">
      <t>リクジョウ</t>
    </rPh>
    <rPh sb="7" eb="9">
      <t>センモン</t>
    </rPh>
    <rPh sb="9" eb="10">
      <t>ブ</t>
    </rPh>
    <rPh sb="14" eb="16">
      <t>ソウシン</t>
    </rPh>
    <phoneticPr fontId="2"/>
  </si>
  <si>
    <t>大まかな</t>
    <rPh sb="0" eb="1">
      <t>オオ</t>
    </rPh>
    <phoneticPr fontId="8"/>
  </si>
  <si>
    <t>申込の</t>
    <rPh sb="0" eb="2">
      <t>モウシコミ</t>
    </rPh>
    <phoneticPr fontId="8"/>
  </si>
  <si>
    <t>手 順</t>
    <rPh sb="0" eb="1">
      <t>テ</t>
    </rPh>
    <rPh sb="2" eb="3">
      <t>ジュン</t>
    </rPh>
    <phoneticPr fontId="8"/>
  </si>
  <si>
    <t>※不明な点</t>
    <rPh sb="1" eb="3">
      <t>フメイ</t>
    </rPh>
    <rPh sb="4" eb="5">
      <t>テン</t>
    </rPh>
    <phoneticPr fontId="2"/>
  </si>
  <si>
    <t>は下記まで連絡</t>
    <rPh sb="1" eb="3">
      <t>カキ</t>
    </rPh>
    <rPh sb="5" eb="7">
      <t>レンラク</t>
    </rPh>
    <phoneticPr fontId="2"/>
  </si>
  <si>
    <t>オーダー</t>
    <phoneticPr fontId="2"/>
  </si>
  <si>
    <t>この様式を利用すると申込No.を入力するだけでオーダーを作成することができます。オーダーは手書きでも可。</t>
    <rPh sb="2" eb="4">
      <t>ヨウシキ</t>
    </rPh>
    <rPh sb="5" eb="7">
      <t>リヨウ</t>
    </rPh>
    <rPh sb="10" eb="12">
      <t>モウシコミ</t>
    </rPh>
    <rPh sb="16" eb="18">
      <t>ニュウリョク</t>
    </rPh>
    <rPh sb="28" eb="30">
      <t>サクセイ</t>
    </rPh>
    <rPh sb="45" eb="47">
      <t>テガ</t>
    </rPh>
    <rPh sb="50" eb="51">
      <t>カ</t>
    </rPh>
    <phoneticPr fontId="2"/>
  </si>
  <si>
    <t>ここに登録番号を入力↓</t>
    <rPh sb="3" eb="5">
      <t>トウロク</t>
    </rPh>
    <rPh sb="5" eb="7">
      <t>バンゴウ</t>
    </rPh>
    <rPh sb="8" eb="10">
      <t>ニュウリョク</t>
    </rPh>
    <phoneticPr fontId="2"/>
  </si>
  <si>
    <t>３部を北山高校「大城昭子」宛に郵送または持参　〆切：実施要項参照
　〒905-0424　今帰仁村字仲尾次540-1</t>
    <rPh sb="1" eb="2">
      <t>ブ</t>
    </rPh>
    <rPh sb="3" eb="5">
      <t>ホクザン</t>
    </rPh>
    <rPh sb="5" eb="7">
      <t>コウコウ</t>
    </rPh>
    <rPh sb="8" eb="10">
      <t>オオシロ</t>
    </rPh>
    <rPh sb="10" eb="12">
      <t>ショウコ</t>
    </rPh>
    <rPh sb="13" eb="14">
      <t>アテ</t>
    </rPh>
    <rPh sb="15" eb="17">
      <t>ユウソウ</t>
    </rPh>
    <rPh sb="20" eb="22">
      <t>ジサン</t>
    </rPh>
    <rPh sb="23" eb="25">
      <t>シメキリ</t>
    </rPh>
    <rPh sb="26" eb="28">
      <t>ジッシ</t>
    </rPh>
    <rPh sb="28" eb="30">
      <t>ヨウコウ</t>
    </rPh>
    <rPh sb="30" eb="32">
      <t>サンショウ</t>
    </rPh>
    <rPh sb="44" eb="47">
      <t>ナキジン</t>
    </rPh>
    <rPh sb="47" eb="48">
      <t>ソン</t>
    </rPh>
    <rPh sb="48" eb="49">
      <t>アザ</t>
    </rPh>
    <rPh sb="49" eb="50">
      <t>ナカ</t>
    </rPh>
    <rPh sb="50" eb="51">
      <t>オ</t>
    </rPh>
    <rPh sb="51" eb="52">
      <t>ツギ</t>
    </rPh>
    <phoneticPr fontId="8"/>
  </si>
  <si>
    <t>・オーダー用紙は、大会前日の13：00～13：30までに受付に提出して下さい。</t>
    <rPh sb="5" eb="7">
      <t>ヨウシ</t>
    </rPh>
    <rPh sb="9" eb="11">
      <t>タイカイ</t>
    </rPh>
    <rPh sb="11" eb="13">
      <t>ゼンジツ</t>
    </rPh>
    <rPh sb="28" eb="30">
      <t>ウケツケ</t>
    </rPh>
    <rPh sb="31" eb="33">
      <t>テイシュツ</t>
    </rPh>
    <rPh sb="35" eb="36">
      <t>クダ</t>
    </rPh>
    <phoneticPr fontId="8"/>
  </si>
  <si>
    <t>以上説明しましたが、申込について不明な点は下記までご連絡下さい。</t>
    <rPh sb="0" eb="2">
      <t>イジョウ</t>
    </rPh>
    <rPh sb="2" eb="4">
      <t>セツメイ</t>
    </rPh>
    <rPh sb="10" eb="12">
      <t>モウシコミ</t>
    </rPh>
    <rPh sb="16" eb="18">
      <t>フメイ</t>
    </rPh>
    <rPh sb="19" eb="20">
      <t>テン</t>
    </rPh>
    <rPh sb="21" eb="23">
      <t>カキ</t>
    </rPh>
    <rPh sb="26" eb="28">
      <t>レンラク</t>
    </rPh>
    <rPh sb="28" eb="29">
      <t>クダ</t>
    </rPh>
    <phoneticPr fontId="8"/>
  </si>
  <si>
    <t>令和３年度　沖縄県高等学校総合体育大会</t>
    <rPh sb="0" eb="1">
      <t>レイ</t>
    </rPh>
    <rPh sb="1" eb="2">
      <t>ワ</t>
    </rPh>
    <rPh sb="3" eb="5">
      <t>ネンド</t>
    </rPh>
    <rPh sb="6" eb="9">
      <t>オキナワケン</t>
    </rPh>
    <rPh sb="9" eb="11">
      <t>コウトウ</t>
    </rPh>
    <rPh sb="11" eb="13">
      <t>ガッコウ</t>
    </rPh>
    <rPh sb="13" eb="15">
      <t>ソウゴウ</t>
    </rPh>
    <rPh sb="15" eb="17">
      <t>タイイク</t>
    </rPh>
    <rPh sb="17" eb="19">
      <t>タイカイ</t>
    </rPh>
    <phoneticPr fontId="8"/>
  </si>
  <si>
    <t>男子第６９回　沖縄県高等学校駅伝競走大会</t>
    <rPh sb="0" eb="2">
      <t>ダンシ</t>
    </rPh>
    <rPh sb="2" eb="3">
      <t>ダイ</t>
    </rPh>
    <rPh sb="5" eb="6">
      <t>カイ</t>
    </rPh>
    <rPh sb="7" eb="10">
      <t>オキナワケン</t>
    </rPh>
    <rPh sb="10" eb="12">
      <t>コウトウ</t>
    </rPh>
    <rPh sb="12" eb="14">
      <t>ガッコウ</t>
    </rPh>
    <rPh sb="14" eb="16">
      <t>エキデン</t>
    </rPh>
    <rPh sb="16" eb="18">
      <t>キョウソウ</t>
    </rPh>
    <rPh sb="18" eb="20">
      <t>タイカイ</t>
    </rPh>
    <phoneticPr fontId="2"/>
  </si>
  <si>
    <t>令和３年度　沖縄県高等学校総合体育大会</t>
    <rPh sb="0" eb="1">
      <t>レイ</t>
    </rPh>
    <rPh sb="1" eb="2">
      <t>ワ</t>
    </rPh>
    <rPh sb="3" eb="5">
      <t>ネンド</t>
    </rPh>
    <rPh sb="6" eb="8">
      <t>オキナワ</t>
    </rPh>
    <rPh sb="8" eb="11">
      <t>ケンコウトウ</t>
    </rPh>
    <rPh sb="11" eb="13">
      <t>ガッコウ</t>
    </rPh>
    <rPh sb="13" eb="15">
      <t>ソウゴウ</t>
    </rPh>
    <rPh sb="15" eb="19">
      <t>タイイクタイカイ</t>
    </rPh>
    <phoneticPr fontId="8"/>
  </si>
  <si>
    <t>男子第６９回　沖縄県高等学校駅伝競走大会</t>
    <rPh sb="0" eb="2">
      <t>ダンシ</t>
    </rPh>
    <rPh sb="2" eb="3">
      <t>ダイ</t>
    </rPh>
    <rPh sb="5" eb="6">
      <t>カイ</t>
    </rPh>
    <rPh sb="7" eb="9">
      <t>オキナワ</t>
    </rPh>
    <rPh sb="9" eb="12">
      <t>ケンコウトウ</t>
    </rPh>
    <rPh sb="12" eb="14">
      <t>ガッコウ</t>
    </rPh>
    <rPh sb="14" eb="16">
      <t>エキデン</t>
    </rPh>
    <rPh sb="16" eb="18">
      <t>キョウソウ</t>
    </rPh>
    <rPh sb="18" eb="20">
      <t>タイカイ</t>
    </rPh>
    <phoneticPr fontId="8"/>
  </si>
  <si>
    <t>女子第３９回　沖縄県高等学校駅伝競走大会</t>
    <rPh sb="0" eb="2">
      <t>ジョシ</t>
    </rPh>
    <rPh sb="2" eb="3">
      <t>ダイ</t>
    </rPh>
    <rPh sb="5" eb="6">
      <t>カイ</t>
    </rPh>
    <rPh sb="7" eb="10">
      <t>オキナワケン</t>
    </rPh>
    <rPh sb="10" eb="12">
      <t>コウトウ</t>
    </rPh>
    <rPh sb="12" eb="14">
      <t>ガッコウ</t>
    </rPh>
    <rPh sb="14" eb="16">
      <t>エキデン</t>
    </rPh>
    <rPh sb="16" eb="18">
      <t>キョウソウ</t>
    </rPh>
    <rPh sb="18" eb="20">
      <t>タイカイ</t>
    </rPh>
    <phoneticPr fontId="2"/>
  </si>
  <si>
    <t>女子第３９回　沖縄県高等学校駅伝競走大会</t>
    <rPh sb="0" eb="2">
      <t>ジョシ</t>
    </rPh>
    <rPh sb="2" eb="3">
      <t>ダイ</t>
    </rPh>
    <rPh sb="5" eb="6">
      <t>カイ</t>
    </rPh>
    <rPh sb="7" eb="9">
      <t>オキナワ</t>
    </rPh>
    <rPh sb="9" eb="12">
      <t>ケンコウトウ</t>
    </rPh>
    <rPh sb="12" eb="14">
      <t>ガッコウ</t>
    </rPh>
    <rPh sb="14" eb="16">
      <t>エキデン</t>
    </rPh>
    <rPh sb="16" eb="18">
      <t>キョウソウ</t>
    </rPh>
    <rPh sb="18" eb="20">
      <t>タイカイ</t>
    </rPh>
    <phoneticPr fontId="8"/>
  </si>
  <si>
    <t>※オーダー用紙は11月4日（木）の13：00～13：30の間に、今帰仁村総合運動公園体育館内記録室で受け付ける。</t>
    <rPh sb="5" eb="7">
      <t>ヨウシ</t>
    </rPh>
    <rPh sb="10" eb="11">
      <t>ガツ</t>
    </rPh>
    <rPh sb="12" eb="13">
      <t>ニチ</t>
    </rPh>
    <rPh sb="14" eb="15">
      <t>モク</t>
    </rPh>
    <rPh sb="29" eb="30">
      <t>アイダ</t>
    </rPh>
    <rPh sb="42" eb="45">
      <t>タイイクカン</t>
    </rPh>
    <rPh sb="45" eb="46">
      <t>ナイ</t>
    </rPh>
    <rPh sb="46" eb="48">
      <t>キロク</t>
    </rPh>
    <rPh sb="50" eb="51">
      <t>ウ</t>
    </rPh>
    <rPh sb="52" eb="53">
      <t>ツ</t>
    </rPh>
    <phoneticPr fontId="8"/>
  </si>
  <si>
    <t>※11月5日(金)の 8:30 までに今帰仁村総合運動公園体育館内記録室へ提出すること。</t>
    <rPh sb="7" eb="8">
      <t>キン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</si>
</sst>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[$-411]ggge&quot;年&quot;m&quot;月&quot;d&quot;日&quot;;@"/>
  </numFmts>
  <fonts count="35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明朝"/>
      <family val="1"/>
      <charset val="128"/>
    </font>
    <font>
      <sz val="11"/>
      <color indexed="8"/>
      <name val="ＭＳ 明朝"/>
      <family val="1"/>
      <charset val="128"/>
    </font>
    <font>
      <sz val="12"/>
      <color indexed="8"/>
      <name val="ＭＳ 明朝"/>
      <family val="1"/>
      <charset val="128"/>
    </font>
    <font>
      <b/>
      <sz val="14"/>
      <name val="ＭＳ 明朝"/>
      <family val="1"/>
      <charset val="128"/>
    </font>
    <font>
      <u/>
      <sz val="13"/>
      <name val="ＭＳ 明朝"/>
      <family val="1"/>
      <charset val="128"/>
    </font>
    <font>
      <u/>
      <sz val="10"/>
      <name val="ＭＳ 明朝"/>
      <family val="1"/>
      <charset val="128"/>
    </font>
    <font>
      <sz val="10"/>
      <color indexed="8"/>
      <name val="ＭＳ 明朝"/>
      <family val="1"/>
      <charset val="128"/>
    </font>
    <font>
      <b/>
      <sz val="16"/>
      <name val="ＭＳ 明朝"/>
      <family val="1"/>
      <charset val="128"/>
    </font>
    <font>
      <sz val="16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b/>
      <sz val="10"/>
      <name val="ＭＳ 明朝"/>
      <family val="1"/>
      <charset val="128"/>
    </font>
    <font>
      <b/>
      <sz val="18"/>
      <name val="ＭＳ 明朝"/>
      <family val="1"/>
      <charset val="128"/>
    </font>
    <font>
      <sz val="12"/>
      <color indexed="10"/>
      <name val="ＭＳ 明朝"/>
      <family val="1"/>
      <charset val="128"/>
    </font>
    <font>
      <sz val="9"/>
      <name val="ＭＳ Ｐゴシック"/>
      <family val="3"/>
      <charset val="128"/>
      <scheme val="major"/>
    </font>
    <font>
      <b/>
      <sz val="9"/>
      <color theme="0"/>
      <name val="ＭＳ Ｐゴシック"/>
      <family val="3"/>
      <charset val="128"/>
      <scheme val="major"/>
    </font>
    <font>
      <sz val="11"/>
      <color rgb="FFFF0000"/>
      <name val="ＭＳ 明朝"/>
      <family val="1"/>
      <charset val="128"/>
    </font>
    <font>
      <sz val="14"/>
      <color rgb="FFFF0000"/>
      <name val="ＭＳ 明朝"/>
      <family val="1"/>
      <charset val="128"/>
    </font>
    <font>
      <sz val="22"/>
      <color rgb="FFFF0000"/>
      <name val="ＭＳ 明朝"/>
      <family val="1"/>
      <charset val="128"/>
    </font>
    <font>
      <b/>
      <sz val="12"/>
      <color rgb="FFFF0000"/>
      <name val="ＭＳ Ｐゴシック"/>
      <family val="3"/>
      <charset val="128"/>
      <scheme val="major"/>
    </font>
    <font>
      <b/>
      <sz val="14"/>
      <color rgb="FFFF0000"/>
      <name val="ＭＳ Ｐゴシック"/>
      <family val="3"/>
      <charset val="128"/>
      <scheme val="major"/>
    </font>
    <font>
      <b/>
      <sz val="12"/>
      <color rgb="FF0070C0"/>
      <name val="ＭＳ Ｐゴシック"/>
      <family val="3"/>
      <charset val="128"/>
      <scheme val="major"/>
    </font>
    <font>
      <b/>
      <sz val="12"/>
      <color rgb="FFFF0000"/>
      <name val="ＭＳ 明朝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8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7" fillId="0" borderId="0">
      <alignment vertical="center"/>
    </xf>
    <xf numFmtId="0" fontId="7" fillId="0" borderId="0"/>
    <xf numFmtId="0" fontId="12" fillId="0" borderId="0"/>
    <xf numFmtId="0" fontId="12" fillId="0" borderId="0"/>
  </cellStyleXfs>
  <cellXfs count="241">
    <xf numFmtId="0" fontId="0" fillId="0" borderId="0" xfId="0"/>
    <xf numFmtId="0" fontId="6" fillId="0" borderId="0" xfId="0" applyFont="1" applyBorder="1"/>
    <xf numFmtId="0" fontId="6" fillId="0" borderId="1" xfId="0" applyFont="1" applyBorder="1" applyAlignment="1" applyProtection="1">
      <alignment horizontal="center" vertical="center" shrinkToFit="1"/>
      <protection locked="0"/>
    </xf>
    <xf numFmtId="0" fontId="6" fillId="0" borderId="2" xfId="0" applyFont="1" applyBorder="1" applyAlignment="1" applyProtection="1">
      <alignment horizontal="center" vertical="center" shrinkToFit="1"/>
      <protection locked="0"/>
    </xf>
    <xf numFmtId="0" fontId="6" fillId="0" borderId="3" xfId="0" applyFont="1" applyBorder="1" applyAlignment="1" applyProtection="1">
      <alignment horizontal="center" vertical="center" shrinkToFit="1"/>
      <protection locked="0"/>
    </xf>
    <xf numFmtId="0" fontId="6" fillId="0" borderId="4" xfId="0" applyFont="1" applyBorder="1" applyAlignment="1" applyProtection="1">
      <alignment horizontal="center" vertical="center" shrinkToFit="1"/>
      <protection locked="0"/>
    </xf>
    <xf numFmtId="0" fontId="0" fillId="0" borderId="0" xfId="0" applyAlignment="1">
      <alignment shrinkToFit="1"/>
    </xf>
    <xf numFmtId="0" fontId="0" fillId="2" borderId="0" xfId="0" applyFill="1" applyAlignment="1">
      <alignment shrinkToFit="1"/>
    </xf>
    <xf numFmtId="0" fontId="7" fillId="2" borderId="0" xfId="0" applyFont="1" applyFill="1" applyBorder="1" applyAlignment="1">
      <alignment shrinkToFit="1"/>
    </xf>
    <xf numFmtId="0" fontId="13" fillId="0" borderId="0" xfId="0" applyFont="1" applyFill="1" applyBorder="1" applyAlignment="1">
      <alignment horizontal="center"/>
    </xf>
    <xf numFmtId="0" fontId="14" fillId="0" borderId="0" xfId="0" applyFont="1" applyFill="1" applyBorder="1"/>
    <xf numFmtId="0" fontId="0" fillId="0" borderId="0" xfId="0" applyFont="1"/>
    <xf numFmtId="0" fontId="0" fillId="0" borderId="0" xfId="0" applyFont="1" applyAlignment="1"/>
    <xf numFmtId="0" fontId="0" fillId="0" borderId="0" xfId="0" applyFont="1" applyAlignment="1">
      <alignment horizontal="center"/>
    </xf>
    <xf numFmtId="0" fontId="0" fillId="0" borderId="0" xfId="0" applyFont="1" applyBorder="1"/>
    <xf numFmtId="0" fontId="16" fillId="0" borderId="0" xfId="0" applyFont="1"/>
    <xf numFmtId="0" fontId="17" fillId="0" borderId="0" xfId="0" applyFont="1" applyBorder="1"/>
    <xf numFmtId="0" fontId="4" fillId="0" borderId="0" xfId="0" applyFont="1" applyBorder="1"/>
    <xf numFmtId="0" fontId="0" fillId="0" borderId="0" xfId="0" applyFont="1" applyFill="1" applyAlignment="1">
      <alignment horizontal="center"/>
    </xf>
    <xf numFmtId="0" fontId="0" fillId="0" borderId="0" xfId="0" applyFont="1" applyFill="1"/>
    <xf numFmtId="0" fontId="0" fillId="0" borderId="0" xfId="0" applyFont="1" applyFill="1" applyAlignment="1"/>
    <xf numFmtId="0" fontId="5" fillId="3" borderId="5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/>
    </xf>
    <xf numFmtId="0" fontId="0" fillId="0" borderId="0" xfId="0" applyFont="1" applyBorder="1" applyAlignment="1"/>
    <xf numFmtId="0" fontId="0" fillId="0" borderId="6" xfId="0" applyFont="1" applyBorder="1"/>
    <xf numFmtId="0" fontId="0" fillId="0" borderId="0" xfId="0" applyFont="1" applyBorder="1" applyAlignment="1">
      <alignment horizontal="center"/>
    </xf>
    <xf numFmtId="0" fontId="0" fillId="0" borderId="0" xfId="4" applyFont="1" applyBorder="1"/>
    <xf numFmtId="0" fontId="0" fillId="0" borderId="0" xfId="4" applyFont="1" applyBorder="1" applyAlignment="1">
      <alignment horizontal="center"/>
    </xf>
    <xf numFmtId="0" fontId="0" fillId="0" borderId="0" xfId="0" applyFont="1" applyFill="1" applyBorder="1" applyAlignment="1"/>
    <xf numFmtId="0" fontId="0" fillId="0" borderId="0" xfId="3" applyFont="1" applyBorder="1" applyAlignment="1">
      <alignment shrinkToFit="1"/>
    </xf>
    <xf numFmtId="0" fontId="0" fillId="0" borderId="0" xfId="0" applyFont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 shrinkToFit="1"/>
      <protection locked="0"/>
    </xf>
    <xf numFmtId="0" fontId="5" fillId="3" borderId="0" xfId="0" applyFont="1" applyFill="1" applyBorder="1" applyAlignment="1">
      <alignment vertical="center" wrapText="1"/>
    </xf>
    <xf numFmtId="0" fontId="5" fillId="3" borderId="0" xfId="0" applyFont="1" applyFill="1" applyBorder="1" applyAlignment="1">
      <alignment vertical="center"/>
    </xf>
    <xf numFmtId="0" fontId="6" fillId="3" borderId="0" xfId="0" applyFont="1" applyFill="1" applyBorder="1" applyAlignment="1" applyProtection="1">
      <alignment horizontal="center" vertical="center" shrinkToFit="1"/>
      <protection locked="0"/>
    </xf>
    <xf numFmtId="0" fontId="6" fillId="3" borderId="0" xfId="0" applyFont="1" applyFill="1" applyBorder="1" applyAlignment="1" applyProtection="1">
      <alignment horizontal="center" vertical="center" shrinkToFit="1"/>
    </xf>
    <xf numFmtId="0" fontId="0" fillId="0" borderId="8" xfId="0" applyFont="1" applyBorder="1" applyAlignment="1" applyProtection="1">
      <alignment horizontal="center" vertical="center" shrinkToFit="1"/>
      <protection locked="0"/>
    </xf>
    <xf numFmtId="0" fontId="0" fillId="0" borderId="9" xfId="0" applyFont="1" applyBorder="1" applyAlignment="1" applyProtection="1">
      <alignment horizontal="center" vertical="center" shrinkToFit="1"/>
      <protection locked="0"/>
    </xf>
    <xf numFmtId="0" fontId="0" fillId="0" borderId="10" xfId="0" applyFont="1" applyBorder="1" applyAlignment="1" applyProtection="1">
      <alignment horizontal="center" vertical="center" shrinkToFit="1"/>
      <protection locked="0"/>
    </xf>
    <xf numFmtId="0" fontId="0" fillId="0" borderId="11" xfId="0" applyFont="1" applyBorder="1" applyAlignment="1" applyProtection="1">
      <alignment horizontal="center" vertical="center" shrinkToFit="1"/>
      <protection locked="0"/>
    </xf>
    <xf numFmtId="0" fontId="0" fillId="0" borderId="5" xfId="0" applyFont="1" applyBorder="1" applyAlignment="1" applyProtection="1">
      <alignment horizontal="center" vertical="center" shrinkToFit="1"/>
      <protection locked="0"/>
    </xf>
    <xf numFmtId="0" fontId="0" fillId="0" borderId="12" xfId="0" applyFont="1" applyBorder="1" applyAlignment="1" applyProtection="1">
      <alignment horizontal="center" vertical="center" shrinkToFit="1"/>
      <protection locked="0"/>
    </xf>
    <xf numFmtId="0" fontId="3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horizontal="center" vertical="center"/>
    </xf>
    <xf numFmtId="0" fontId="20" fillId="0" borderId="7" xfId="0" applyFont="1" applyBorder="1" applyAlignment="1" applyProtection="1">
      <alignment horizontal="center" vertical="center"/>
    </xf>
    <xf numFmtId="0" fontId="3" fillId="0" borderId="0" xfId="0" applyFont="1"/>
    <xf numFmtId="0" fontId="3" fillId="0" borderId="0" xfId="0" applyFont="1" applyBorder="1"/>
    <xf numFmtId="0" fontId="0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0" fontId="4" fillId="0" borderId="0" xfId="2" applyFont="1" applyAlignment="1">
      <alignment horizontal="center" vertical="center"/>
    </xf>
    <xf numFmtId="0" fontId="1" fillId="0" borderId="0" xfId="2" applyFont="1" applyBorder="1" applyAlignment="1"/>
    <xf numFmtId="0" fontId="5" fillId="0" borderId="0" xfId="2" applyFont="1"/>
    <xf numFmtId="0" fontId="5" fillId="0" borderId="0" xfId="2" applyFont="1" applyBorder="1"/>
    <xf numFmtId="0" fontId="5" fillId="0" borderId="15" xfId="2" applyFont="1" applyBorder="1"/>
    <xf numFmtId="0" fontId="1" fillId="0" borderId="0" xfId="2" applyFont="1" applyBorder="1"/>
    <xf numFmtId="0" fontId="1" fillId="0" borderId="0" xfId="2" applyFont="1" applyBorder="1" applyAlignment="1">
      <alignment horizontal="center" vertical="center"/>
    </xf>
    <xf numFmtId="0" fontId="6" fillId="0" borderId="0" xfId="2" applyFont="1" applyBorder="1" applyAlignment="1">
      <alignment horizontal="center" vertical="top" wrapText="1"/>
    </xf>
    <xf numFmtId="0" fontId="5" fillId="0" borderId="0" xfId="2" applyFont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22" fillId="0" borderId="0" xfId="2" applyFont="1" applyAlignment="1">
      <alignment vertical="center"/>
    </xf>
    <xf numFmtId="0" fontId="0" fillId="0" borderId="0" xfId="0" applyFont="1" applyFill="1" applyBorder="1"/>
    <xf numFmtId="0" fontId="0" fillId="0" borderId="0" xfId="0" applyFill="1" applyAlignment="1">
      <alignment shrinkToFit="1"/>
    </xf>
    <xf numFmtId="0" fontId="0" fillId="5" borderId="0" xfId="0" applyFill="1" applyAlignment="1">
      <alignment shrinkToFit="1"/>
    </xf>
    <xf numFmtId="0" fontId="7" fillId="5" borderId="0" xfId="0" applyFont="1" applyFill="1" applyBorder="1" applyAlignment="1">
      <alignment shrinkToFit="1"/>
    </xf>
    <xf numFmtId="177" fontId="3" fillId="0" borderId="0" xfId="0" applyNumberFormat="1" applyFont="1" applyBorder="1" applyAlignment="1" applyProtection="1">
      <protection locked="0"/>
    </xf>
    <xf numFmtId="0" fontId="0" fillId="0" borderId="7" xfId="0" applyFont="1" applyBorder="1" applyAlignment="1">
      <alignment vertical="center"/>
    </xf>
    <xf numFmtId="0" fontId="26" fillId="0" borderId="0" xfId="2" applyFont="1" applyAlignment="1">
      <alignment vertical="center"/>
    </xf>
    <xf numFmtId="0" fontId="26" fillId="0" borderId="16" xfId="2" applyFont="1" applyBorder="1" applyAlignment="1">
      <alignment horizontal="center" vertical="center"/>
    </xf>
    <xf numFmtId="0" fontId="26" fillId="0" borderId="0" xfId="2" applyFont="1" applyAlignment="1">
      <alignment horizontal="center" vertical="center"/>
    </xf>
    <xf numFmtId="0" fontId="26" fillId="4" borderId="17" xfId="2" applyFont="1" applyFill="1" applyBorder="1" applyAlignment="1">
      <alignment vertical="center"/>
    </xf>
    <xf numFmtId="0" fontId="26" fillId="4" borderId="18" xfId="2" applyFont="1" applyFill="1" applyBorder="1" applyAlignment="1">
      <alignment vertical="center"/>
    </xf>
    <xf numFmtId="0" fontId="27" fillId="6" borderId="18" xfId="2" applyFont="1" applyFill="1" applyBorder="1" applyAlignment="1">
      <alignment vertical="center"/>
    </xf>
    <xf numFmtId="0" fontId="26" fillId="0" borderId="19" xfId="2" applyFont="1" applyBorder="1" applyAlignment="1">
      <alignment vertical="center"/>
    </xf>
    <xf numFmtId="0" fontId="26" fillId="0" borderId="3" xfId="2" applyFont="1" applyBorder="1" applyAlignment="1">
      <alignment vertical="center"/>
    </xf>
    <xf numFmtId="0" fontId="26" fillId="0" borderId="20" xfId="2" applyFont="1" applyBorder="1" applyAlignment="1">
      <alignment vertical="center"/>
    </xf>
    <xf numFmtId="0" fontId="26" fillId="0" borderId="0" xfId="2" applyFont="1" applyBorder="1" applyAlignment="1">
      <alignment vertical="center"/>
    </xf>
    <xf numFmtId="0" fontId="26" fillId="0" borderId="0" xfId="2" applyFont="1" applyAlignment="1">
      <alignment horizontal="right" vertical="center"/>
    </xf>
    <xf numFmtId="0" fontId="0" fillId="0" borderId="13" xfId="0" applyFont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23" fillId="0" borderId="0" xfId="2" applyFont="1" applyAlignment="1">
      <alignment horizontal="left" vertical="top" wrapText="1"/>
    </xf>
    <xf numFmtId="0" fontId="5" fillId="0" borderId="0" xfId="2" applyFont="1" applyBorder="1" applyAlignment="1">
      <alignment horizontal="center"/>
    </xf>
    <xf numFmtId="0" fontId="0" fillId="0" borderId="21" xfId="2" applyFont="1" applyBorder="1" applyAlignment="1">
      <alignment horizontal="center" vertical="center"/>
    </xf>
    <xf numFmtId="0" fontId="1" fillId="0" borderId="21" xfId="2" applyFont="1" applyBorder="1" applyAlignment="1">
      <alignment horizontal="center" vertical="center"/>
    </xf>
    <xf numFmtId="0" fontId="6" fillId="0" borderId="22" xfId="2" applyFont="1" applyBorder="1" applyAlignment="1">
      <alignment horizontal="center" vertical="center" wrapText="1"/>
    </xf>
    <xf numFmtId="0" fontId="6" fillId="0" borderId="23" xfId="2" applyFont="1" applyBorder="1" applyAlignment="1">
      <alignment horizontal="center" vertical="center" wrapText="1"/>
    </xf>
    <xf numFmtId="0" fontId="15" fillId="0" borderId="0" xfId="2" applyFont="1" applyAlignment="1">
      <alignment horizontal="center" vertical="center"/>
    </xf>
    <xf numFmtId="0" fontId="1" fillId="0" borderId="0" xfId="2" applyFont="1" applyBorder="1" applyAlignment="1">
      <alignment horizontal="center"/>
    </xf>
    <xf numFmtId="0" fontId="5" fillId="0" borderId="15" xfId="2" applyFont="1" applyBorder="1" applyAlignment="1">
      <alignment horizontal="center"/>
    </xf>
    <xf numFmtId="0" fontId="5" fillId="0" borderId="0" xfId="2" applyFont="1" applyAlignment="1">
      <alignment horizontal="left" vertical="center"/>
    </xf>
    <xf numFmtId="0" fontId="6" fillId="0" borderId="22" xfId="2" applyFont="1" applyBorder="1" applyAlignment="1">
      <alignment horizontal="center" vertical="center"/>
    </xf>
    <xf numFmtId="0" fontId="0" fillId="0" borderId="0" xfId="0" applyAlignment="1"/>
    <xf numFmtId="0" fontId="0" fillId="7" borderId="0" xfId="0" applyFill="1" applyAlignment="1"/>
    <xf numFmtId="0" fontId="0" fillId="0" borderId="24" xfId="0" applyFont="1" applyBorder="1" applyAlignment="1" applyProtection="1">
      <alignment horizontal="center" vertical="center" shrinkToFit="1"/>
      <protection locked="0"/>
    </xf>
    <xf numFmtId="0" fontId="0" fillId="0" borderId="18" xfId="0" applyFont="1" applyBorder="1" applyAlignment="1" applyProtection="1">
      <alignment horizontal="center" vertical="center" shrinkToFit="1"/>
      <protection locked="0"/>
    </xf>
    <xf numFmtId="0" fontId="0" fillId="0" borderId="25" xfId="0" applyFont="1" applyBorder="1" applyAlignment="1" applyProtection="1">
      <alignment horizontal="center" vertical="center" shrinkToFit="1"/>
      <protection locked="0"/>
    </xf>
    <xf numFmtId="0" fontId="3" fillId="0" borderId="16" xfId="2" applyFont="1" applyBorder="1" applyAlignment="1" applyProtection="1">
      <alignment horizontal="center" vertical="center" wrapText="1"/>
      <protection locked="0"/>
    </xf>
    <xf numFmtId="0" fontId="3" fillId="0" borderId="16" xfId="2" applyFont="1" applyBorder="1" applyAlignment="1">
      <alignment vertical="center"/>
    </xf>
    <xf numFmtId="0" fontId="3" fillId="0" borderId="26" xfId="2" applyFont="1" applyBorder="1" applyAlignment="1">
      <alignment horizontal="center" vertical="center"/>
    </xf>
    <xf numFmtId="0" fontId="3" fillId="0" borderId="27" xfId="2" applyFont="1" applyBorder="1" applyAlignment="1" applyProtection="1">
      <alignment horizontal="center" vertical="center" wrapText="1"/>
      <protection locked="0"/>
    </xf>
    <xf numFmtId="0" fontId="3" fillId="0" borderId="27" xfId="2" applyFont="1" applyBorder="1" applyAlignment="1">
      <alignment vertical="center"/>
    </xf>
    <xf numFmtId="0" fontId="3" fillId="0" borderId="28" xfId="2" applyFont="1" applyBorder="1" applyAlignment="1">
      <alignment horizontal="center" vertical="center"/>
    </xf>
    <xf numFmtId="0" fontId="6" fillId="0" borderId="29" xfId="2" applyFont="1" applyBorder="1" applyAlignment="1">
      <alignment horizontal="center" vertical="center" wrapText="1"/>
    </xf>
    <xf numFmtId="0" fontId="6" fillId="0" borderId="29" xfId="2" applyFont="1" applyBorder="1" applyAlignment="1">
      <alignment horizontal="center" vertical="center"/>
    </xf>
    <xf numFmtId="0" fontId="0" fillId="0" borderId="30" xfId="2" applyFont="1" applyBorder="1" applyAlignment="1">
      <alignment horizontal="center" vertical="center"/>
    </xf>
    <xf numFmtId="0" fontId="3" fillId="0" borderId="15" xfId="2" applyFont="1" applyBorder="1" applyAlignment="1"/>
    <xf numFmtId="0" fontId="15" fillId="0" borderId="15" xfId="2" applyFont="1" applyBorder="1" applyAlignment="1"/>
    <xf numFmtId="0" fontId="15" fillId="0" borderId="31" xfId="2" applyFont="1" applyBorder="1" applyAlignment="1">
      <alignment horizontal="center" vertical="center" wrapText="1"/>
    </xf>
    <xf numFmtId="0" fontId="15" fillId="0" borderId="32" xfId="2" applyFont="1" applyBorder="1" applyAlignment="1">
      <alignment horizontal="center" vertical="center" wrapText="1"/>
    </xf>
    <xf numFmtId="0" fontId="28" fillId="0" borderId="0" xfId="2" applyFont="1" applyAlignment="1">
      <alignment horizontal="left" vertical="center"/>
    </xf>
    <xf numFmtId="0" fontId="21" fillId="3" borderId="33" xfId="0" applyFont="1" applyFill="1" applyBorder="1" applyAlignment="1">
      <alignment horizontal="center" vertical="center" wrapText="1"/>
    </xf>
    <xf numFmtId="0" fontId="3" fillId="3" borderId="34" xfId="0" applyFont="1" applyFill="1" applyBorder="1" applyAlignment="1" applyProtection="1">
      <alignment horizontal="center" vertical="center" shrinkToFit="1"/>
      <protection locked="0"/>
    </xf>
    <xf numFmtId="0" fontId="3" fillId="3" borderId="35" xfId="0" applyFont="1" applyFill="1" applyBorder="1" applyAlignment="1" applyProtection="1">
      <alignment horizontal="center" vertical="center" shrinkToFit="1"/>
      <protection locked="0"/>
    </xf>
    <xf numFmtId="0" fontId="3" fillId="3" borderId="36" xfId="0" applyFont="1" applyFill="1" applyBorder="1" applyAlignment="1" applyProtection="1">
      <alignment horizontal="center" vertical="center" shrinkToFit="1"/>
      <protection locked="0"/>
    </xf>
    <xf numFmtId="0" fontId="24" fillId="0" borderId="37" xfId="0" applyFont="1" applyBorder="1" applyAlignment="1">
      <alignment horizontal="left" vertical="center"/>
    </xf>
    <xf numFmtId="0" fontId="24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5" fillId="0" borderId="42" xfId="0" applyFont="1" applyBorder="1" applyAlignment="1" applyProtection="1">
      <alignment horizontal="center" vertical="center" shrinkToFit="1"/>
      <protection locked="0"/>
    </xf>
    <xf numFmtId="0" fontId="19" fillId="0" borderId="43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6" fillId="0" borderId="44" xfId="0" applyFont="1" applyBorder="1" applyAlignment="1" applyProtection="1">
      <alignment horizontal="center" vertical="center" shrinkToFit="1"/>
      <protection locked="0"/>
    </xf>
    <xf numFmtId="0" fontId="6" fillId="0" borderId="24" xfId="0" applyFont="1" applyBorder="1" applyAlignment="1" applyProtection="1">
      <alignment horizontal="center" vertical="center" shrinkToFit="1"/>
      <protection locked="0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vertical="center"/>
    </xf>
    <xf numFmtId="0" fontId="30" fillId="0" borderId="26" xfId="0" applyFont="1" applyFill="1" applyBorder="1"/>
    <xf numFmtId="0" fontId="30" fillId="0" borderId="6" xfId="0" applyFont="1" applyFill="1" applyBorder="1"/>
    <xf numFmtId="0" fontId="6" fillId="0" borderId="0" xfId="0" applyFont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 applyProtection="1">
      <alignment horizontal="center" vertical="center" shrinkToFit="1"/>
      <protection locked="0"/>
    </xf>
    <xf numFmtId="0" fontId="3" fillId="3" borderId="0" xfId="0" applyFont="1" applyFill="1" applyBorder="1" applyAlignment="1" applyProtection="1">
      <alignment horizontal="center" vertical="center" shrinkToFit="1"/>
      <protection locked="0"/>
    </xf>
    <xf numFmtId="0" fontId="30" fillId="0" borderId="0" xfId="0" applyFont="1" applyFill="1" applyBorder="1"/>
    <xf numFmtId="0" fontId="0" fillId="0" borderId="0" xfId="2" applyFont="1" applyBorder="1" applyAlignment="1">
      <alignment horizontal="center"/>
    </xf>
    <xf numFmtId="0" fontId="3" fillId="0" borderId="16" xfId="2" applyFont="1" applyBorder="1" applyAlignment="1">
      <alignment horizontal="center" vertical="center"/>
    </xf>
    <xf numFmtId="0" fontId="3" fillId="0" borderId="27" xfId="2" applyFont="1" applyBorder="1" applyAlignment="1">
      <alignment horizontal="center" vertical="center"/>
    </xf>
    <xf numFmtId="0" fontId="0" fillId="0" borderId="21" xfId="2" applyFont="1" applyBorder="1" applyAlignment="1">
      <alignment horizontal="center" vertical="center" wrapText="1"/>
    </xf>
    <xf numFmtId="0" fontId="0" fillId="0" borderId="30" xfId="2" applyFont="1" applyBorder="1" applyAlignment="1">
      <alignment horizontal="center" vertical="center" wrapText="1"/>
    </xf>
    <xf numFmtId="0" fontId="15" fillId="0" borderId="43" xfId="2" applyFont="1" applyBorder="1" applyAlignment="1">
      <alignment horizontal="center" vertical="center"/>
    </xf>
    <xf numFmtId="0" fontId="6" fillId="0" borderId="0" xfId="2" applyFont="1" applyBorder="1" applyAlignment="1">
      <alignment horizontal="center"/>
    </xf>
    <xf numFmtId="0" fontId="29" fillId="0" borderId="0" xfId="2" applyFont="1" applyAlignment="1">
      <alignment vertical="top" textRotation="255" wrapText="1"/>
    </xf>
    <xf numFmtId="0" fontId="26" fillId="4" borderId="16" xfId="2" applyFont="1" applyFill="1" applyBorder="1" applyAlignment="1">
      <alignment vertical="center"/>
    </xf>
    <xf numFmtId="0" fontId="26" fillId="0" borderId="47" xfId="2" applyFont="1" applyBorder="1" applyAlignment="1">
      <alignment vertical="center"/>
    </xf>
    <xf numFmtId="0" fontId="26" fillId="0" borderId="15" xfId="2" applyFont="1" applyBorder="1" applyAlignment="1">
      <alignment vertical="center"/>
    </xf>
    <xf numFmtId="0" fontId="27" fillId="6" borderId="48" xfId="2" applyFont="1" applyFill="1" applyBorder="1" applyAlignment="1">
      <alignment vertical="center"/>
    </xf>
    <xf numFmtId="0" fontId="27" fillId="6" borderId="49" xfId="2" applyFont="1" applyFill="1" applyBorder="1" applyAlignment="1">
      <alignment vertical="center"/>
    </xf>
    <xf numFmtId="0" fontId="31" fillId="0" borderId="50" xfId="2" applyFont="1" applyBorder="1" applyAlignment="1">
      <alignment horizontal="center" vertical="center"/>
    </xf>
    <xf numFmtId="0" fontId="26" fillId="0" borderId="51" xfId="2" applyFont="1" applyBorder="1" applyAlignment="1">
      <alignment vertical="center"/>
    </xf>
    <xf numFmtId="0" fontId="26" fillId="0" borderId="52" xfId="2" applyFont="1" applyBorder="1" applyAlignment="1">
      <alignment vertical="center"/>
    </xf>
    <xf numFmtId="0" fontId="26" fillId="0" borderId="53" xfId="2" applyFont="1" applyBorder="1" applyAlignment="1">
      <alignment vertical="center"/>
    </xf>
    <xf numFmtId="0" fontId="31" fillId="0" borderId="54" xfId="2" applyFont="1" applyBorder="1" applyAlignment="1">
      <alignment horizontal="center" vertical="center"/>
    </xf>
    <xf numFmtId="0" fontId="26" fillId="0" borderId="55" xfId="2" applyFont="1" applyBorder="1" applyAlignment="1">
      <alignment vertical="center"/>
    </xf>
    <xf numFmtId="0" fontId="32" fillId="0" borderId="54" xfId="2" applyFont="1" applyBorder="1" applyAlignment="1">
      <alignment horizontal="center" vertical="center"/>
    </xf>
    <xf numFmtId="0" fontId="33" fillId="0" borderId="54" xfId="2" applyFont="1" applyBorder="1" applyAlignment="1">
      <alignment horizontal="center" vertical="center"/>
    </xf>
    <xf numFmtId="0" fontId="33" fillId="0" borderId="56" xfId="2" applyFont="1" applyBorder="1" applyAlignment="1">
      <alignment horizontal="center" vertical="center"/>
    </xf>
    <xf numFmtId="0" fontId="26" fillId="0" borderId="57" xfId="2" applyFont="1" applyBorder="1" applyAlignment="1">
      <alignment vertical="center"/>
    </xf>
    <xf numFmtId="0" fontId="26" fillId="0" borderId="21" xfId="2" applyFont="1" applyBorder="1" applyAlignment="1">
      <alignment horizontal="center" vertical="center"/>
    </xf>
    <xf numFmtId="0" fontId="26" fillId="4" borderId="21" xfId="2" applyFont="1" applyFill="1" applyBorder="1" applyAlignment="1">
      <alignment horizontal="center" vertical="center"/>
    </xf>
    <xf numFmtId="0" fontId="26" fillId="4" borderId="26" xfId="2" applyFont="1" applyFill="1" applyBorder="1" applyAlignment="1">
      <alignment vertical="center"/>
    </xf>
    <xf numFmtId="0" fontId="26" fillId="4" borderId="54" xfId="2" applyFont="1" applyFill="1" applyBorder="1" applyAlignment="1">
      <alignment horizontal="center" vertical="center"/>
    </xf>
    <xf numFmtId="0" fontId="26" fillId="4" borderId="58" xfId="2" applyFont="1" applyFill="1" applyBorder="1" applyAlignment="1">
      <alignment vertical="center"/>
    </xf>
    <xf numFmtId="0" fontId="26" fillId="4" borderId="35" xfId="2" applyFont="1" applyFill="1" applyBorder="1" applyAlignment="1">
      <alignment vertical="center"/>
    </xf>
    <xf numFmtId="0" fontId="26" fillId="4" borderId="54" xfId="2" applyFont="1" applyFill="1" applyBorder="1" applyAlignment="1">
      <alignment vertical="center"/>
    </xf>
    <xf numFmtId="0" fontId="27" fillId="6" borderId="35" xfId="2" applyFont="1" applyFill="1" applyBorder="1" applyAlignment="1">
      <alignment vertical="center" wrapText="1"/>
    </xf>
    <xf numFmtId="0" fontId="26" fillId="4" borderId="59" xfId="2" applyFont="1" applyFill="1" applyBorder="1" applyAlignment="1">
      <alignment vertical="center"/>
    </xf>
    <xf numFmtId="0" fontId="26" fillId="4" borderId="25" xfId="2" applyFont="1" applyFill="1" applyBorder="1" applyAlignment="1">
      <alignment vertical="center"/>
    </xf>
    <xf numFmtId="0" fontId="26" fillId="4" borderId="36" xfId="2" applyFont="1" applyFill="1" applyBorder="1" applyAlignment="1">
      <alignment vertical="center" wrapText="1"/>
    </xf>
    <xf numFmtId="0" fontId="26" fillId="0" borderId="37" xfId="2" applyFont="1" applyFill="1" applyBorder="1" applyAlignment="1">
      <alignment vertical="center"/>
    </xf>
    <xf numFmtId="0" fontId="26" fillId="0" borderId="38" xfId="2" applyFont="1" applyFill="1" applyBorder="1" applyAlignment="1">
      <alignment vertical="center"/>
    </xf>
    <xf numFmtId="0" fontId="26" fillId="0" borderId="39" xfId="2" applyFont="1" applyFill="1" applyBorder="1" applyAlignment="1">
      <alignment vertical="center" wrapText="1"/>
    </xf>
    <xf numFmtId="0" fontId="26" fillId="0" borderId="54" xfId="2" applyFont="1" applyBorder="1" applyAlignment="1">
      <alignment vertical="center"/>
    </xf>
    <xf numFmtId="0" fontId="27" fillId="6" borderId="60" xfId="2" applyFont="1" applyFill="1" applyBorder="1" applyAlignment="1">
      <alignment vertical="center"/>
    </xf>
    <xf numFmtId="0" fontId="26" fillId="0" borderId="61" xfId="2" applyFont="1" applyBorder="1" applyAlignment="1">
      <alignment vertical="center"/>
    </xf>
    <xf numFmtId="0" fontId="26" fillId="0" borderId="59" xfId="2" applyFont="1" applyBorder="1" applyAlignment="1">
      <alignment vertical="center"/>
    </xf>
    <xf numFmtId="0" fontId="26" fillId="0" borderId="62" xfId="2" applyFont="1" applyBorder="1" applyAlignment="1">
      <alignment vertical="center"/>
    </xf>
    <xf numFmtId="0" fontId="26" fillId="0" borderId="4" xfId="2" applyFont="1" applyBorder="1" applyAlignment="1">
      <alignment vertical="center"/>
    </xf>
    <xf numFmtId="0" fontId="26" fillId="0" borderId="63" xfId="2" applyFont="1" applyBorder="1" applyAlignment="1">
      <alignment vertical="center"/>
    </xf>
    <xf numFmtId="0" fontId="32" fillId="0" borderId="29" xfId="2" applyFont="1" applyFill="1" applyBorder="1" applyAlignment="1">
      <alignment vertical="center"/>
    </xf>
    <xf numFmtId="0" fontId="26" fillId="0" borderId="50" xfId="2" applyFont="1" applyBorder="1" applyAlignment="1">
      <alignment vertical="center"/>
    </xf>
    <xf numFmtId="0" fontId="26" fillId="0" borderId="64" xfId="2" applyFont="1" applyBorder="1" applyAlignment="1">
      <alignment vertical="center"/>
    </xf>
    <xf numFmtId="0" fontId="26" fillId="0" borderId="65" xfId="2" applyFont="1" applyBorder="1" applyAlignment="1">
      <alignment vertical="center"/>
    </xf>
    <xf numFmtId="0" fontId="26" fillId="0" borderId="66" xfId="2" applyFont="1" applyBorder="1" applyAlignment="1">
      <alignment vertical="center"/>
    </xf>
    <xf numFmtId="0" fontId="26" fillId="0" borderId="13" xfId="2" applyFont="1" applyBorder="1" applyAlignment="1">
      <alignment horizontal="center" vertical="center"/>
    </xf>
    <xf numFmtId="0" fontId="26" fillId="0" borderId="40" xfId="2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5" fillId="0" borderId="76" xfId="0" applyFont="1" applyBorder="1" applyAlignment="1" applyProtection="1">
      <alignment horizontal="center" vertical="center" wrapText="1"/>
      <protection locked="0"/>
    </xf>
    <xf numFmtId="0" fontId="5" fillId="0" borderId="77" xfId="0" applyFont="1" applyBorder="1" applyAlignment="1" applyProtection="1">
      <alignment horizontal="center" vertical="center" wrapText="1"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0" fontId="0" fillId="0" borderId="40" xfId="0" applyFont="1" applyBorder="1" applyAlignment="1" applyProtection="1">
      <alignment horizontal="center" vertical="center"/>
      <protection locked="0"/>
    </xf>
    <xf numFmtId="0" fontId="0" fillId="0" borderId="78" xfId="0" applyFont="1" applyBorder="1" applyAlignment="1">
      <alignment horizontal="center" vertical="center"/>
    </xf>
    <xf numFmtId="0" fontId="0" fillId="0" borderId="79" xfId="0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left" vertical="center" shrinkToFit="1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80" xfId="0" applyFont="1" applyBorder="1" applyAlignment="1" applyProtection="1">
      <alignment horizontal="center" vertical="center"/>
      <protection locked="0"/>
    </xf>
    <xf numFmtId="0" fontId="0" fillId="0" borderId="81" xfId="0" applyFont="1" applyBorder="1" applyAlignment="1" applyProtection="1">
      <alignment horizontal="center" vertical="center" shrinkToFit="1"/>
      <protection locked="0"/>
    </xf>
    <xf numFmtId="0" fontId="0" fillId="0" borderId="78" xfId="0" applyFont="1" applyBorder="1" applyAlignment="1" applyProtection="1">
      <alignment horizontal="center" vertical="center" shrinkToFit="1"/>
      <protection locked="0"/>
    </xf>
    <xf numFmtId="0" fontId="5" fillId="3" borderId="0" xfId="0" applyFont="1" applyFill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5" fillId="0" borderId="74" xfId="0" applyFont="1" applyBorder="1" applyAlignment="1">
      <alignment horizontal="center" vertical="center" shrinkToFit="1"/>
    </xf>
    <xf numFmtId="0" fontId="5" fillId="0" borderId="75" xfId="0" applyFont="1" applyBorder="1" applyAlignment="1">
      <alignment horizontal="center" vertical="center" shrinkToFit="1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4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5" fillId="0" borderId="50" xfId="0" applyFont="1" applyBorder="1" applyAlignment="1">
      <alignment horizontal="center" vertical="center" wrapText="1" shrinkToFit="1"/>
    </xf>
    <xf numFmtId="0" fontId="5" fillId="0" borderId="59" xfId="0" applyFont="1" applyBorder="1" applyAlignment="1">
      <alignment horizontal="center" vertical="center" shrinkToFit="1"/>
    </xf>
    <xf numFmtId="0" fontId="5" fillId="3" borderId="64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67" xfId="0" applyFont="1" applyFill="1" applyBorder="1" applyAlignment="1">
      <alignment horizontal="center" vertical="center" textRotation="255"/>
    </xf>
    <xf numFmtId="0" fontId="5" fillId="3" borderId="68" xfId="0" applyFont="1" applyFill="1" applyBorder="1" applyAlignment="1">
      <alignment horizontal="center" vertical="center" textRotation="255"/>
    </xf>
    <xf numFmtId="0" fontId="5" fillId="0" borderId="69" xfId="0" applyFont="1" applyBorder="1" applyAlignment="1">
      <alignment horizontal="center" vertical="center" wrapText="1" shrinkToFit="1"/>
    </xf>
    <xf numFmtId="0" fontId="5" fillId="0" borderId="70" xfId="0" applyFont="1" applyBorder="1" applyAlignment="1">
      <alignment horizontal="center" vertical="center" wrapText="1" shrinkToFit="1"/>
    </xf>
    <xf numFmtId="0" fontId="5" fillId="3" borderId="69" xfId="0" applyFont="1" applyFill="1" applyBorder="1" applyAlignment="1">
      <alignment horizontal="center" vertical="center" wrapText="1"/>
    </xf>
    <xf numFmtId="0" fontId="5" fillId="3" borderId="70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 textRotation="255"/>
    </xf>
    <xf numFmtId="0" fontId="34" fillId="0" borderId="15" xfId="0" applyFont="1" applyBorder="1" applyAlignment="1">
      <alignment horizontal="center" textRotation="255"/>
    </xf>
    <xf numFmtId="0" fontId="15" fillId="0" borderId="0" xfId="2" applyFont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1" fillId="0" borderId="0" xfId="2" applyFont="1" applyBorder="1" applyAlignment="1">
      <alignment horizontal="center"/>
    </xf>
    <xf numFmtId="0" fontId="5" fillId="0" borderId="0" xfId="2" applyFont="1" applyBorder="1" applyAlignment="1">
      <alignment horizontal="center"/>
    </xf>
    <xf numFmtId="0" fontId="5" fillId="0" borderId="0" xfId="2" applyFont="1" applyAlignment="1">
      <alignment horizontal="center" vertical="center"/>
    </xf>
    <xf numFmtId="0" fontId="4" fillId="0" borderId="0" xfId="2" applyFont="1" applyAlignment="1">
      <alignment horizontal="center" vertical="top"/>
    </xf>
    <xf numFmtId="0" fontId="15" fillId="0" borderId="31" xfId="2" applyFont="1" applyBorder="1" applyAlignment="1">
      <alignment horizontal="center" vertical="center" wrapText="1"/>
    </xf>
    <xf numFmtId="0" fontId="15" fillId="0" borderId="82" xfId="2" applyFont="1" applyBorder="1" applyAlignment="1">
      <alignment horizontal="center" vertical="center" wrapText="1"/>
    </xf>
    <xf numFmtId="0" fontId="23" fillId="0" borderId="0" xfId="2" applyFont="1" applyAlignment="1">
      <alignment horizontal="left" vertical="top" wrapText="1"/>
    </xf>
    <xf numFmtId="0" fontId="29" fillId="0" borderId="0" xfId="2" applyFont="1" applyAlignment="1">
      <alignment horizontal="center" vertical="top" textRotation="255" wrapText="1"/>
    </xf>
    <xf numFmtId="0" fontId="0" fillId="0" borderId="0" xfId="2" applyFont="1" applyBorder="1" applyAlignment="1">
      <alignment horizontal="center"/>
    </xf>
    <xf numFmtId="0" fontId="29" fillId="0" borderId="42" xfId="2" applyFont="1" applyBorder="1" applyAlignment="1">
      <alignment horizontal="center" vertical="top" textRotation="255" wrapText="1"/>
    </xf>
  </cellXfs>
  <cellStyles count="5">
    <cellStyle name="標準" xfId="0" builtinId="0"/>
    <cellStyle name="標準 2" xfId="1"/>
    <cellStyle name="標準 2 2" xfId="2"/>
    <cellStyle name="標準_H20学校一覧作成資料(県立学校教育課)" xfId="3"/>
    <cellStyle name="標準_H20学校一覧作成資料(総務私学課)" xfId="4"/>
  </cellStyles>
  <dxfs count="8"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okikoriku-as.open.ed.jp/Users/youko/Documents/5(&#39640;&#20307;&#36899;&#38306;)/0f683d41/&#30476;&#39640;&#20307;&#36899;&#38520;&#19978;&#31478;&#25216;&#23554;&#38272;&#37096;&#24773;&#22577;&#20418;&#24341;&#12365;&#32153;&#12366;&#36039;&#26009;2007/&#27798;&#32260;&#30476;&#39640;&#20307;&#36899;&#38520;&#19978;&#31478;&#25216;&#23554;&#38272;&#37096;&#38306;&#20418;/&#12487;&#12540;&#12479;&#39006;/2009/2009kensinzin/09&#26032;&#20154;&#30003;&#36796;/2009sinjinrikujou_syuuke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県"/>
      <sheetName val="所属"/>
      <sheetName val="男子個人種目"/>
      <sheetName val="男子縦"/>
      <sheetName val="女子個人種目"/>
      <sheetName val="女子縦"/>
      <sheetName val="男４Ｒ"/>
      <sheetName val="男16Ｒ"/>
      <sheetName val="女４Ｒ"/>
      <sheetName val="女16Ｒ"/>
      <sheetName val="種目人数"/>
      <sheetName val="記録検査"/>
    </sheetNames>
    <sheetDataSet>
      <sheetData sheetId="0"/>
      <sheetData sheetId="1"/>
      <sheetData sheetId="2">
        <row r="3">
          <cell r="E3" t="str">
            <v>１１０ｍＨ</v>
          </cell>
          <cell r="F3">
            <v>1596</v>
          </cell>
        </row>
        <row r="4">
          <cell r="E4" t="str">
            <v>円盤投</v>
          </cell>
          <cell r="F4">
            <v>3944</v>
          </cell>
        </row>
        <row r="5">
          <cell r="E5" t="str">
            <v>やり投</v>
          </cell>
          <cell r="F5">
            <v>4524</v>
          </cell>
        </row>
        <row r="6">
          <cell r="E6" t="str">
            <v>８００ｍ</v>
          </cell>
          <cell r="F6">
            <v>15897</v>
          </cell>
        </row>
        <row r="7">
          <cell r="E7" t="str">
            <v>８００ｍ</v>
          </cell>
          <cell r="F7">
            <v>15779</v>
          </cell>
        </row>
        <row r="8">
          <cell r="E8" t="str">
            <v>４００ｍＨ</v>
          </cell>
          <cell r="F8">
            <v>5694</v>
          </cell>
          <cell r="G8" t="str">
            <v>４００ｍ</v>
          </cell>
          <cell r="H8">
            <v>5114</v>
          </cell>
        </row>
        <row r="10">
          <cell r="E10" t="str">
            <v>砲丸投</v>
          </cell>
          <cell r="F10">
            <v>1483</v>
          </cell>
          <cell r="G10" t="str">
            <v>円盤投</v>
          </cell>
          <cell r="H10">
            <v>3662</v>
          </cell>
          <cell r="I10" t="str">
            <v>やり投</v>
          </cell>
        </row>
        <row r="11">
          <cell r="E11" t="str">
            <v>１５００ｍ</v>
          </cell>
          <cell r="F11">
            <v>35292</v>
          </cell>
          <cell r="G11" t="str">
            <v>３０００mSC</v>
          </cell>
          <cell r="H11">
            <v>90836</v>
          </cell>
        </row>
        <row r="12">
          <cell r="E12" t="str">
            <v>三段跳</v>
          </cell>
          <cell r="F12">
            <v>1330</v>
          </cell>
        </row>
        <row r="13">
          <cell r="E13" t="str">
            <v>砲丸投</v>
          </cell>
          <cell r="F13">
            <v>1206</v>
          </cell>
          <cell r="G13" t="str">
            <v>円盤投</v>
          </cell>
          <cell r="H13">
            <v>4388</v>
          </cell>
        </row>
        <row r="14">
          <cell r="E14" t="str">
            <v>走幅跳</v>
          </cell>
          <cell r="F14">
            <v>649</v>
          </cell>
          <cell r="G14" t="str">
            <v>八種競技</v>
          </cell>
          <cell r="H14">
            <v>5932</v>
          </cell>
        </row>
        <row r="15">
          <cell r="E15" t="str">
            <v>５０００mＷ</v>
          </cell>
          <cell r="F15">
            <v>263957</v>
          </cell>
        </row>
        <row r="16">
          <cell r="E16" t="str">
            <v>４００ｍ</v>
          </cell>
          <cell r="F16">
            <v>4998</v>
          </cell>
          <cell r="G16" t="str">
            <v>４００ｍＨ</v>
          </cell>
          <cell r="H16">
            <v>5556</v>
          </cell>
        </row>
        <row r="18">
          <cell r="E18" t="str">
            <v>４００ｍＨ</v>
          </cell>
          <cell r="F18">
            <v>5834</v>
          </cell>
        </row>
        <row r="23">
          <cell r="E23" t="str">
            <v>１１０ｍＨ</v>
          </cell>
          <cell r="F23">
            <v>1588</v>
          </cell>
        </row>
        <row r="24">
          <cell r="E24" t="str">
            <v>砲丸投</v>
          </cell>
          <cell r="F24">
            <v>1272</v>
          </cell>
          <cell r="G24" t="str">
            <v>円盤投</v>
          </cell>
          <cell r="H24">
            <v>3815</v>
          </cell>
        </row>
        <row r="25">
          <cell r="E25" t="str">
            <v>砲丸投</v>
          </cell>
          <cell r="F25">
            <v>1253</v>
          </cell>
        </row>
        <row r="26">
          <cell r="E26" t="str">
            <v>８００ｍ</v>
          </cell>
          <cell r="F26">
            <v>15777</v>
          </cell>
        </row>
        <row r="27">
          <cell r="E27" t="str">
            <v>棒高跳</v>
          </cell>
          <cell r="F27">
            <v>380</v>
          </cell>
        </row>
        <row r="28">
          <cell r="E28" t="str">
            <v>やり投</v>
          </cell>
          <cell r="F28">
            <v>5133</v>
          </cell>
        </row>
        <row r="29">
          <cell r="E29" t="str">
            <v>八種競技</v>
          </cell>
          <cell r="F29">
            <v>5044</v>
          </cell>
        </row>
        <row r="30">
          <cell r="E30" t="str">
            <v>走幅跳</v>
          </cell>
          <cell r="F30">
            <v>639</v>
          </cell>
          <cell r="G30" t="str">
            <v>三段跳</v>
          </cell>
          <cell r="H30">
            <v>1333</v>
          </cell>
        </row>
        <row r="32">
          <cell r="E32" t="str">
            <v>やり投</v>
          </cell>
          <cell r="F32">
            <v>5592</v>
          </cell>
        </row>
        <row r="33">
          <cell r="E33" t="str">
            <v>走高跳</v>
          </cell>
          <cell r="F33">
            <v>193</v>
          </cell>
        </row>
        <row r="34">
          <cell r="E34" t="str">
            <v>円盤投</v>
          </cell>
          <cell r="F34">
            <v>4020</v>
          </cell>
        </row>
        <row r="40">
          <cell r="E40" t="str">
            <v>走幅跳</v>
          </cell>
          <cell r="F40">
            <v>640</v>
          </cell>
        </row>
        <row r="41">
          <cell r="E41" t="str">
            <v>１００ｍ</v>
          </cell>
          <cell r="F41">
            <v>1098</v>
          </cell>
          <cell r="G41" t="str">
            <v>２００ｍ</v>
          </cell>
          <cell r="H41">
            <v>2238</v>
          </cell>
        </row>
        <row r="42">
          <cell r="E42" t="str">
            <v>棒高跳</v>
          </cell>
          <cell r="F42">
            <v>320</v>
          </cell>
        </row>
        <row r="43">
          <cell r="E43" t="str">
            <v>三段跳</v>
          </cell>
          <cell r="F43">
            <v>1331</v>
          </cell>
        </row>
        <row r="44">
          <cell r="E44" t="str">
            <v>棒高跳</v>
          </cell>
          <cell r="F44">
            <v>320</v>
          </cell>
        </row>
        <row r="45">
          <cell r="E45" t="str">
            <v>棒高跳</v>
          </cell>
          <cell r="F45">
            <v>280</v>
          </cell>
        </row>
        <row r="46">
          <cell r="E46" t="str">
            <v>４００ｍ</v>
          </cell>
          <cell r="F46">
            <v>5216</v>
          </cell>
        </row>
        <row r="47">
          <cell r="E47" t="str">
            <v>砲丸投</v>
          </cell>
          <cell r="F47">
            <v>1166</v>
          </cell>
          <cell r="G47" t="str">
            <v>ﾊﾝﾏｰ投</v>
          </cell>
          <cell r="H47">
            <v>4456</v>
          </cell>
        </row>
        <row r="48">
          <cell r="E48" t="str">
            <v>ﾊﾝﾏｰ投</v>
          </cell>
          <cell r="F48">
            <v>4775</v>
          </cell>
        </row>
        <row r="49">
          <cell r="E49" t="str">
            <v>ﾊﾝﾏｰ投</v>
          </cell>
          <cell r="F49">
            <v>4764</v>
          </cell>
        </row>
        <row r="50">
          <cell r="E50" t="str">
            <v>ﾊﾝﾏｰ投</v>
          </cell>
          <cell r="F50">
            <v>4554</v>
          </cell>
        </row>
        <row r="51">
          <cell r="E51" t="str">
            <v>１００ｍ</v>
          </cell>
          <cell r="F51">
            <v>1112</v>
          </cell>
        </row>
        <row r="52">
          <cell r="E52" t="str">
            <v>走幅跳</v>
          </cell>
          <cell r="F52">
            <v>647</v>
          </cell>
        </row>
        <row r="53">
          <cell r="E53" t="str">
            <v>４００ｍ</v>
          </cell>
          <cell r="F53">
            <v>5068</v>
          </cell>
        </row>
        <row r="59">
          <cell r="E59" t="str">
            <v>走高跳</v>
          </cell>
          <cell r="F59">
            <v>185</v>
          </cell>
        </row>
        <row r="60">
          <cell r="E60" t="str">
            <v>走高跳</v>
          </cell>
          <cell r="F60">
            <v>190</v>
          </cell>
          <cell r="G60" t="str">
            <v>三段跳</v>
          </cell>
          <cell r="H60">
            <v>1336</v>
          </cell>
        </row>
        <row r="61">
          <cell r="E61" t="str">
            <v>４００ｍＨ</v>
          </cell>
          <cell r="F61">
            <v>5653</v>
          </cell>
        </row>
        <row r="62">
          <cell r="E62" t="str">
            <v>走高跳</v>
          </cell>
          <cell r="F62">
            <v>190</v>
          </cell>
          <cell r="G62" t="str">
            <v>走幅跳</v>
          </cell>
          <cell r="H62">
            <v>687</v>
          </cell>
          <cell r="I62" t="str">
            <v>三段跳</v>
          </cell>
        </row>
        <row r="63">
          <cell r="E63" t="str">
            <v>１００ｍ</v>
          </cell>
          <cell r="F63">
            <v>1094</v>
          </cell>
          <cell r="G63" t="str">
            <v>１１０ｍＨ</v>
          </cell>
          <cell r="H63">
            <v>1458</v>
          </cell>
        </row>
        <row r="64">
          <cell r="E64" t="str">
            <v>４００ｍＨ</v>
          </cell>
          <cell r="F64">
            <v>5697</v>
          </cell>
        </row>
        <row r="69">
          <cell r="E69" t="str">
            <v>八種競技</v>
          </cell>
          <cell r="F69">
            <v>4858</v>
          </cell>
        </row>
        <row r="70">
          <cell r="E70" t="str">
            <v>３０００mSC</v>
          </cell>
          <cell r="F70">
            <v>93510</v>
          </cell>
        </row>
        <row r="71">
          <cell r="E71" t="str">
            <v>走高跳</v>
          </cell>
          <cell r="F71">
            <v>175</v>
          </cell>
        </row>
        <row r="72">
          <cell r="E72" t="str">
            <v>４００ｍＨ</v>
          </cell>
          <cell r="F72">
            <v>5807</v>
          </cell>
        </row>
        <row r="79">
          <cell r="E79" t="str">
            <v>１００ｍ</v>
          </cell>
          <cell r="F79">
            <v>1103</v>
          </cell>
          <cell r="G79" t="str">
            <v>２００ｍ</v>
          </cell>
          <cell r="H79">
            <v>2265</v>
          </cell>
          <cell r="I79" t="str">
            <v>１１０ｍＨ</v>
          </cell>
        </row>
        <row r="80">
          <cell r="E80" t="str">
            <v>ﾊﾝﾏｰ投</v>
          </cell>
          <cell r="F80">
            <v>4815</v>
          </cell>
        </row>
        <row r="81">
          <cell r="E81" t="str">
            <v>１１０ｍＨ</v>
          </cell>
          <cell r="F81">
            <v>1601</v>
          </cell>
          <cell r="G81" t="str">
            <v>走幅跳</v>
          </cell>
          <cell r="H81">
            <v>665</v>
          </cell>
        </row>
        <row r="82">
          <cell r="E82" t="str">
            <v>ﾊﾝﾏｰ投</v>
          </cell>
          <cell r="F82">
            <v>5753</v>
          </cell>
        </row>
        <row r="83">
          <cell r="E83" t="str">
            <v>８００ｍ</v>
          </cell>
          <cell r="F83">
            <v>20059</v>
          </cell>
        </row>
        <row r="84">
          <cell r="E84" t="str">
            <v>やり投</v>
          </cell>
          <cell r="F84">
            <v>4874</v>
          </cell>
        </row>
        <row r="85">
          <cell r="E85" t="str">
            <v>砲丸投</v>
          </cell>
          <cell r="F85">
            <v>1156</v>
          </cell>
          <cell r="G85" t="str">
            <v>円盤投</v>
          </cell>
          <cell r="H85">
            <v>3882</v>
          </cell>
        </row>
        <row r="86">
          <cell r="E86" t="str">
            <v>やり投</v>
          </cell>
          <cell r="F86">
            <v>4853</v>
          </cell>
        </row>
        <row r="87">
          <cell r="E87" t="str">
            <v>４００ｍ</v>
          </cell>
          <cell r="F87">
            <v>5180</v>
          </cell>
        </row>
        <row r="88">
          <cell r="E88" t="str">
            <v>２００ｍ</v>
          </cell>
          <cell r="F88">
            <v>2268</v>
          </cell>
        </row>
        <row r="95">
          <cell r="E95" t="str">
            <v>１５００ｍ</v>
          </cell>
          <cell r="F95">
            <v>40114</v>
          </cell>
        </row>
        <row r="96">
          <cell r="E96" t="str">
            <v>５０００ｍ</v>
          </cell>
          <cell r="F96">
            <v>144869</v>
          </cell>
        </row>
        <row r="97">
          <cell r="E97" t="str">
            <v>３０００mSC</v>
          </cell>
          <cell r="F97">
            <v>93658</v>
          </cell>
        </row>
        <row r="98">
          <cell r="E98" t="str">
            <v>５０００ｍ</v>
          </cell>
          <cell r="F98">
            <v>145042</v>
          </cell>
          <cell r="G98" t="str">
            <v>３０００mSC</v>
          </cell>
          <cell r="H98">
            <v>91419</v>
          </cell>
        </row>
        <row r="99">
          <cell r="E99" t="str">
            <v>５０００ｍ</v>
          </cell>
          <cell r="F99">
            <v>145448</v>
          </cell>
        </row>
        <row r="100">
          <cell r="E100" t="str">
            <v>２００ｍ</v>
          </cell>
          <cell r="F100">
            <v>2203</v>
          </cell>
          <cell r="G100" t="str">
            <v>４００ｍ</v>
          </cell>
          <cell r="H100">
            <v>4964</v>
          </cell>
        </row>
        <row r="101">
          <cell r="E101" t="str">
            <v>１００ｍ</v>
          </cell>
          <cell r="F101">
            <v>1077</v>
          </cell>
          <cell r="G101" t="str">
            <v>２００ｍ</v>
          </cell>
          <cell r="H101">
            <v>2203</v>
          </cell>
        </row>
        <row r="102">
          <cell r="E102" t="str">
            <v>１５００ｍ</v>
          </cell>
          <cell r="F102">
            <v>35560</v>
          </cell>
        </row>
        <row r="103">
          <cell r="E103" t="str">
            <v>１５００ｍ</v>
          </cell>
          <cell r="F103">
            <v>35658</v>
          </cell>
          <cell r="G103" t="str">
            <v>５０００ｍ</v>
          </cell>
          <cell r="H103">
            <v>143647</v>
          </cell>
        </row>
        <row r="105">
          <cell r="E105" t="str">
            <v>１００ｍ</v>
          </cell>
          <cell r="F105">
            <v>1115</v>
          </cell>
          <cell r="G105" t="str">
            <v>２００ｍ</v>
          </cell>
          <cell r="H105">
            <v>2298</v>
          </cell>
        </row>
        <row r="108">
          <cell r="E108" t="str">
            <v>３０００mSC</v>
          </cell>
          <cell r="F108">
            <v>90637</v>
          </cell>
        </row>
        <row r="109">
          <cell r="E109" t="str">
            <v>１５００ｍ</v>
          </cell>
          <cell r="F109">
            <v>35215</v>
          </cell>
          <cell r="G109" t="str">
            <v>５０００ｍ</v>
          </cell>
          <cell r="H109">
            <v>142089</v>
          </cell>
        </row>
        <row r="110">
          <cell r="E110" t="str">
            <v>３０００mSC</v>
          </cell>
          <cell r="F110">
            <v>91544</v>
          </cell>
        </row>
        <row r="111">
          <cell r="E111" t="str">
            <v>５０００ｍ</v>
          </cell>
          <cell r="F111">
            <v>145707</v>
          </cell>
        </row>
        <row r="112">
          <cell r="E112" t="str">
            <v>８００ｍ</v>
          </cell>
          <cell r="F112">
            <v>15819</v>
          </cell>
        </row>
        <row r="113">
          <cell r="E113" t="str">
            <v>８００ｍ</v>
          </cell>
          <cell r="F113">
            <v>15991</v>
          </cell>
        </row>
        <row r="114">
          <cell r="E114" t="str">
            <v>１５００ｍ</v>
          </cell>
          <cell r="F114">
            <v>35796</v>
          </cell>
        </row>
        <row r="115">
          <cell r="E115" t="str">
            <v>５０００mＷ</v>
          </cell>
          <cell r="F115">
            <v>225861</v>
          </cell>
        </row>
        <row r="117">
          <cell r="E117" t="str">
            <v>三段跳</v>
          </cell>
          <cell r="F117">
            <v>1422</v>
          </cell>
        </row>
        <row r="119">
          <cell r="E119" t="str">
            <v>１１０ｍＨ</v>
          </cell>
          <cell r="F119">
            <v>1582</v>
          </cell>
        </row>
        <row r="122">
          <cell r="E122" t="str">
            <v>棒高跳</v>
          </cell>
          <cell r="F122">
            <v>430</v>
          </cell>
        </row>
        <row r="124">
          <cell r="E124" t="str">
            <v>５０００mＷ</v>
          </cell>
          <cell r="F124">
            <v>213924</v>
          </cell>
        </row>
        <row r="128">
          <cell r="E128" t="str">
            <v>走高跳</v>
          </cell>
          <cell r="F128">
            <v>185</v>
          </cell>
        </row>
        <row r="129">
          <cell r="E129" t="str">
            <v>棒高跳</v>
          </cell>
          <cell r="F129">
            <v>380</v>
          </cell>
        </row>
        <row r="130">
          <cell r="E130" t="str">
            <v>砲丸投</v>
          </cell>
          <cell r="F130">
            <v>1457</v>
          </cell>
          <cell r="G130" t="str">
            <v>円盤投</v>
          </cell>
          <cell r="H130">
            <v>3928</v>
          </cell>
        </row>
        <row r="131">
          <cell r="E131" t="str">
            <v>砲丸投</v>
          </cell>
          <cell r="F131">
            <v>1262</v>
          </cell>
          <cell r="G131" t="str">
            <v>円盤投</v>
          </cell>
          <cell r="H131">
            <v>3429</v>
          </cell>
          <cell r="I131" t="str">
            <v>ﾊﾝﾏｰ投</v>
          </cell>
        </row>
        <row r="132">
          <cell r="E132" t="str">
            <v>砲丸投</v>
          </cell>
          <cell r="F132">
            <v>1140</v>
          </cell>
          <cell r="G132" t="str">
            <v>ﾊﾝﾏｰ投</v>
          </cell>
          <cell r="H132">
            <v>4595</v>
          </cell>
        </row>
        <row r="133">
          <cell r="E133" t="str">
            <v>走高跳</v>
          </cell>
          <cell r="F133">
            <v>175</v>
          </cell>
          <cell r="G133" t="str">
            <v>走幅跳</v>
          </cell>
          <cell r="H133">
            <v>653</v>
          </cell>
        </row>
        <row r="134">
          <cell r="E134" t="str">
            <v>４００ｍ</v>
          </cell>
          <cell r="F134">
            <v>4769</v>
          </cell>
          <cell r="G134" t="str">
            <v>２００ｍ</v>
          </cell>
          <cell r="H134">
            <v>2170</v>
          </cell>
        </row>
        <row r="135">
          <cell r="E135" t="str">
            <v>４００ｍ</v>
          </cell>
          <cell r="F135">
            <v>4970</v>
          </cell>
          <cell r="G135" t="str">
            <v>４００ｍＨ</v>
          </cell>
          <cell r="H135">
            <v>5425</v>
          </cell>
          <cell r="I135" t="str">
            <v>２００ｍ</v>
          </cell>
        </row>
        <row r="136">
          <cell r="E136" t="str">
            <v>４００ｍ</v>
          </cell>
          <cell r="F136">
            <v>5084</v>
          </cell>
        </row>
        <row r="137">
          <cell r="E137" t="str">
            <v>棒高跳</v>
          </cell>
          <cell r="F137">
            <v>380</v>
          </cell>
        </row>
        <row r="138">
          <cell r="E138" t="str">
            <v>八種競技</v>
          </cell>
          <cell r="F138">
            <v>4176</v>
          </cell>
          <cell r="G138" t="str">
            <v>やり投</v>
          </cell>
          <cell r="H138">
            <v>5249</v>
          </cell>
        </row>
        <row r="139">
          <cell r="E139" t="str">
            <v>１００ｍ</v>
          </cell>
          <cell r="F139">
            <v>1095</v>
          </cell>
        </row>
        <row r="140">
          <cell r="E140" t="str">
            <v>やり投</v>
          </cell>
          <cell r="F140">
            <v>6276</v>
          </cell>
        </row>
        <row r="141">
          <cell r="E141" t="str">
            <v>やり投</v>
          </cell>
          <cell r="F141">
            <v>4944</v>
          </cell>
        </row>
        <row r="142">
          <cell r="E142" t="str">
            <v>ﾊﾝﾏｰ投</v>
          </cell>
          <cell r="F142">
            <v>4286</v>
          </cell>
        </row>
        <row r="143">
          <cell r="E143" t="str">
            <v>８００ｍ</v>
          </cell>
          <cell r="F143">
            <v>20027</v>
          </cell>
        </row>
        <row r="144">
          <cell r="E144" t="str">
            <v>１１０ｍＨ</v>
          </cell>
          <cell r="F144">
            <v>1622</v>
          </cell>
        </row>
        <row r="145">
          <cell r="E145" t="str">
            <v>３０００mSC</v>
          </cell>
          <cell r="F145">
            <v>91829</v>
          </cell>
        </row>
        <row r="153">
          <cell r="E153" t="str">
            <v>砲丸投</v>
          </cell>
          <cell r="F153">
            <v>1161</v>
          </cell>
          <cell r="G153" t="str">
            <v>円盤投</v>
          </cell>
          <cell r="H153">
            <v>3841</v>
          </cell>
        </row>
        <row r="154">
          <cell r="E154" t="str">
            <v>１００ｍ</v>
          </cell>
          <cell r="F154">
            <v>1111</v>
          </cell>
        </row>
        <row r="155">
          <cell r="E155" t="str">
            <v>砲丸投</v>
          </cell>
          <cell r="F155">
            <v>1220</v>
          </cell>
          <cell r="G155" t="str">
            <v>円盤投</v>
          </cell>
          <cell r="H155">
            <v>3340</v>
          </cell>
        </row>
        <row r="156">
          <cell r="E156" t="str">
            <v>円盤投</v>
          </cell>
          <cell r="F156">
            <v>3345</v>
          </cell>
          <cell r="G156" t="str">
            <v>やり投</v>
          </cell>
          <cell r="H156">
            <v>5610</v>
          </cell>
        </row>
        <row r="157">
          <cell r="E157" t="str">
            <v>４００ｍＨ</v>
          </cell>
          <cell r="F157">
            <v>5992</v>
          </cell>
        </row>
        <row r="158">
          <cell r="E158" t="str">
            <v>やり投</v>
          </cell>
          <cell r="F158">
            <v>5016</v>
          </cell>
        </row>
        <row r="159">
          <cell r="E159" t="str">
            <v>８００ｍ</v>
          </cell>
          <cell r="F159">
            <v>20085</v>
          </cell>
        </row>
        <row r="160">
          <cell r="E160" t="str">
            <v>５０００mＷ</v>
          </cell>
          <cell r="F160">
            <v>261481</v>
          </cell>
        </row>
        <row r="161">
          <cell r="E161" t="str">
            <v>砲丸投</v>
          </cell>
          <cell r="F161">
            <v>1292</v>
          </cell>
        </row>
        <row r="162">
          <cell r="E162" t="str">
            <v>走高跳</v>
          </cell>
          <cell r="F162">
            <v>175</v>
          </cell>
          <cell r="G162" t="str">
            <v>１１０ｍＨ</v>
          </cell>
          <cell r="H162">
            <v>1773</v>
          </cell>
        </row>
        <row r="163">
          <cell r="E163" t="str">
            <v>走高跳</v>
          </cell>
          <cell r="F163">
            <v>175</v>
          </cell>
        </row>
        <row r="164">
          <cell r="E164" t="str">
            <v>走高跳</v>
          </cell>
          <cell r="F164">
            <v>170</v>
          </cell>
        </row>
        <row r="165">
          <cell r="E165" t="str">
            <v>棒高跳</v>
          </cell>
          <cell r="F165">
            <v>420</v>
          </cell>
        </row>
        <row r="166">
          <cell r="E166" t="str">
            <v>棒高跳</v>
          </cell>
          <cell r="F166">
            <v>420</v>
          </cell>
        </row>
        <row r="167">
          <cell r="E167" t="str">
            <v>棒高跳</v>
          </cell>
          <cell r="F167">
            <v>420</v>
          </cell>
        </row>
        <row r="168">
          <cell r="E168" t="str">
            <v>走幅跳</v>
          </cell>
          <cell r="F168">
            <v>642</v>
          </cell>
        </row>
        <row r="169">
          <cell r="E169" t="str">
            <v>走高跳</v>
          </cell>
          <cell r="F169">
            <v>175</v>
          </cell>
        </row>
        <row r="170">
          <cell r="E170" t="str">
            <v>１００ｍ</v>
          </cell>
          <cell r="F170">
            <v>1072</v>
          </cell>
          <cell r="G170" t="str">
            <v>走幅跳</v>
          </cell>
          <cell r="H170">
            <v>683</v>
          </cell>
        </row>
        <row r="171">
          <cell r="E171" t="str">
            <v>１００ｍ</v>
          </cell>
          <cell r="F171">
            <v>1089</v>
          </cell>
        </row>
        <row r="172">
          <cell r="E172" t="str">
            <v>２００ｍ</v>
          </cell>
          <cell r="F172">
            <v>2252</v>
          </cell>
        </row>
        <row r="176">
          <cell r="E176" t="str">
            <v>８００ｍ</v>
          </cell>
          <cell r="F176">
            <v>20113</v>
          </cell>
        </row>
        <row r="177">
          <cell r="E177" t="str">
            <v>１１０ｍＨ</v>
          </cell>
          <cell r="F177">
            <v>1562</v>
          </cell>
        </row>
        <row r="179">
          <cell r="E179" t="str">
            <v>走高跳</v>
          </cell>
          <cell r="F179">
            <v>170</v>
          </cell>
        </row>
        <row r="180">
          <cell r="E180" t="str">
            <v>４００ｍＨ</v>
          </cell>
          <cell r="F180">
            <v>5782</v>
          </cell>
          <cell r="G180" t="str">
            <v>１１０ｍＨ</v>
          </cell>
          <cell r="H180">
            <v>1596</v>
          </cell>
        </row>
        <row r="181">
          <cell r="E181" t="str">
            <v>走幅跳</v>
          </cell>
          <cell r="F181">
            <v>627</v>
          </cell>
        </row>
        <row r="182">
          <cell r="E182" t="str">
            <v>１１０ｍＨ</v>
          </cell>
          <cell r="F182">
            <v>1567</v>
          </cell>
        </row>
        <row r="183">
          <cell r="E183" t="str">
            <v>１１０ｍＨ</v>
          </cell>
          <cell r="F183">
            <v>1692</v>
          </cell>
        </row>
        <row r="200">
          <cell r="E200" t="str">
            <v>棒高跳</v>
          </cell>
          <cell r="F200">
            <v>300</v>
          </cell>
        </row>
        <row r="201">
          <cell r="E201" t="str">
            <v>円盤投</v>
          </cell>
          <cell r="F201">
            <v>3326</v>
          </cell>
          <cell r="G201" t="str">
            <v>ﾊﾝﾏｰ投</v>
          </cell>
          <cell r="H201">
            <v>4114</v>
          </cell>
        </row>
        <row r="202">
          <cell r="E202" t="str">
            <v>２００ｍ</v>
          </cell>
          <cell r="F202">
            <v>2253</v>
          </cell>
        </row>
        <row r="203">
          <cell r="E203" t="str">
            <v>三段跳</v>
          </cell>
          <cell r="F203">
            <v>1268</v>
          </cell>
        </row>
        <row r="204">
          <cell r="E204" t="str">
            <v>４００ｍ</v>
          </cell>
          <cell r="F204">
            <v>5086</v>
          </cell>
          <cell r="G204" t="str">
            <v>２００ｍ</v>
          </cell>
          <cell r="H204">
            <v>2241</v>
          </cell>
        </row>
        <row r="205">
          <cell r="E205" t="str">
            <v>三段跳</v>
          </cell>
          <cell r="F205">
            <v>1414</v>
          </cell>
        </row>
        <row r="213">
          <cell r="E213" t="str">
            <v>８００ｍ</v>
          </cell>
          <cell r="F213">
            <v>20140</v>
          </cell>
        </row>
        <row r="220">
          <cell r="E220" t="str">
            <v>１００ｍ</v>
          </cell>
          <cell r="F220">
            <v>1109</v>
          </cell>
        </row>
        <row r="226">
          <cell r="E226" t="str">
            <v>４００ｍ</v>
          </cell>
          <cell r="F226">
            <v>5081</v>
          </cell>
        </row>
        <row r="233">
          <cell r="E233" t="str">
            <v>１５００ｍ</v>
          </cell>
          <cell r="F233">
            <v>35781</v>
          </cell>
          <cell r="G233" t="str">
            <v>３０００mSC</v>
          </cell>
          <cell r="H233">
            <v>91424</v>
          </cell>
        </row>
        <row r="234">
          <cell r="E234" t="str">
            <v>１５００ｍ</v>
          </cell>
          <cell r="F234">
            <v>40013</v>
          </cell>
        </row>
        <row r="235">
          <cell r="E235" t="str">
            <v>１５００ｍ</v>
          </cell>
          <cell r="F235">
            <v>40097</v>
          </cell>
        </row>
        <row r="236">
          <cell r="E236" t="str">
            <v>棒高跳</v>
          </cell>
          <cell r="F236">
            <v>340</v>
          </cell>
        </row>
        <row r="237">
          <cell r="E237" t="str">
            <v>８００ｍ</v>
          </cell>
          <cell r="F237">
            <v>20129</v>
          </cell>
        </row>
        <row r="238">
          <cell r="E238" t="str">
            <v>３０００mSC</v>
          </cell>
          <cell r="F238">
            <v>93918</v>
          </cell>
        </row>
        <row r="239">
          <cell r="E239" t="str">
            <v>３０００mSC</v>
          </cell>
          <cell r="F239">
            <v>94141</v>
          </cell>
        </row>
        <row r="240">
          <cell r="E240" t="str">
            <v>５０００ｍ</v>
          </cell>
          <cell r="F240">
            <v>145009</v>
          </cell>
        </row>
        <row r="241">
          <cell r="E241" t="str">
            <v>５０００ｍ</v>
          </cell>
          <cell r="F241">
            <v>150723</v>
          </cell>
        </row>
        <row r="242">
          <cell r="E242" t="str">
            <v>５０００ｍ</v>
          </cell>
          <cell r="F242">
            <v>151094</v>
          </cell>
        </row>
        <row r="243">
          <cell r="E243" t="str">
            <v>１５００ｍ</v>
          </cell>
          <cell r="F243">
            <v>35772</v>
          </cell>
          <cell r="G243" t="str">
            <v>８００ｍ</v>
          </cell>
          <cell r="H243">
            <v>15434</v>
          </cell>
        </row>
        <row r="244">
          <cell r="E244" t="str">
            <v>１５００ｍ</v>
          </cell>
          <cell r="F244">
            <v>40041</v>
          </cell>
        </row>
        <row r="245">
          <cell r="E245" t="str">
            <v>３０００mSC</v>
          </cell>
          <cell r="F245">
            <v>93411</v>
          </cell>
        </row>
        <row r="246">
          <cell r="E246" t="str">
            <v>３０００mSC</v>
          </cell>
          <cell r="F246">
            <v>93610</v>
          </cell>
        </row>
        <row r="247">
          <cell r="E247" t="str">
            <v>５０００ｍ</v>
          </cell>
          <cell r="F247">
            <v>145709</v>
          </cell>
        </row>
        <row r="248">
          <cell r="E248" t="str">
            <v>５０００ｍ</v>
          </cell>
          <cell r="F248">
            <v>153519</v>
          </cell>
        </row>
        <row r="249">
          <cell r="E249" t="str">
            <v>１５００ｍ</v>
          </cell>
          <cell r="F249">
            <v>35934</v>
          </cell>
        </row>
        <row r="250">
          <cell r="E250" t="str">
            <v>５０００ｍ</v>
          </cell>
          <cell r="F250">
            <v>145097</v>
          </cell>
        </row>
        <row r="251">
          <cell r="E251" t="str">
            <v>八種競技</v>
          </cell>
          <cell r="F251">
            <v>4071</v>
          </cell>
        </row>
        <row r="252">
          <cell r="E252" t="str">
            <v>４００ｍＨ</v>
          </cell>
          <cell r="F252">
            <v>5940</v>
          </cell>
        </row>
        <row r="253">
          <cell r="E253" t="str">
            <v>やり投</v>
          </cell>
          <cell r="F253">
            <v>5110</v>
          </cell>
        </row>
        <row r="254">
          <cell r="E254" t="str">
            <v>三段跳</v>
          </cell>
          <cell r="F254">
            <v>1305</v>
          </cell>
        </row>
        <row r="255">
          <cell r="E255" t="str">
            <v>八種競技</v>
          </cell>
          <cell r="F255">
            <v>3820</v>
          </cell>
        </row>
        <row r="256">
          <cell r="E256" t="str">
            <v>４００ｍＨ</v>
          </cell>
          <cell r="F256">
            <v>5605</v>
          </cell>
        </row>
        <row r="257">
          <cell r="E257" t="str">
            <v>走幅跳</v>
          </cell>
          <cell r="F257">
            <v>629</v>
          </cell>
          <cell r="G257" t="str">
            <v>三段跳</v>
          </cell>
          <cell r="H257">
            <v>1322</v>
          </cell>
        </row>
        <row r="258">
          <cell r="E258" t="str">
            <v>三段跳</v>
          </cell>
          <cell r="F258">
            <v>1315</v>
          </cell>
        </row>
        <row r="259">
          <cell r="E259" t="str">
            <v>４００ｍＨ</v>
          </cell>
          <cell r="F259">
            <v>5650</v>
          </cell>
        </row>
        <row r="260">
          <cell r="E260" t="str">
            <v>走幅跳</v>
          </cell>
          <cell r="F260">
            <v>629</v>
          </cell>
        </row>
        <row r="261">
          <cell r="E261" t="str">
            <v>１００ｍ</v>
          </cell>
          <cell r="F261">
            <v>1098</v>
          </cell>
        </row>
        <row r="262">
          <cell r="E262" t="str">
            <v>三段跳</v>
          </cell>
          <cell r="F262">
            <v>1298</v>
          </cell>
        </row>
        <row r="263">
          <cell r="E263" t="str">
            <v>５０００mＷ</v>
          </cell>
          <cell r="F263">
            <v>285790</v>
          </cell>
        </row>
        <row r="264">
          <cell r="E264" t="str">
            <v>ﾊﾝﾏｰ投</v>
          </cell>
          <cell r="F264">
            <v>3474</v>
          </cell>
        </row>
        <row r="265">
          <cell r="E265" t="str">
            <v>５０００mＷ</v>
          </cell>
          <cell r="F265">
            <v>264257</v>
          </cell>
        </row>
        <row r="266">
          <cell r="E266" t="str">
            <v>ﾊﾝﾏｰ投</v>
          </cell>
          <cell r="F266">
            <v>3674</v>
          </cell>
        </row>
        <row r="267">
          <cell r="E267" t="str">
            <v>４００ｍ</v>
          </cell>
          <cell r="F267">
            <v>5025</v>
          </cell>
          <cell r="G267" t="str">
            <v>２００ｍ</v>
          </cell>
          <cell r="H267">
            <v>2218</v>
          </cell>
        </row>
        <row r="268">
          <cell r="E268" t="str">
            <v>４００ｍ</v>
          </cell>
          <cell r="F268">
            <v>5018</v>
          </cell>
          <cell r="G268" t="str">
            <v>２００ｍ</v>
          </cell>
          <cell r="H268">
            <v>2297</v>
          </cell>
        </row>
        <row r="269">
          <cell r="E269" t="str">
            <v>４００ｍ</v>
          </cell>
          <cell r="F269">
            <v>5103</v>
          </cell>
        </row>
        <row r="274">
          <cell r="E274" t="str">
            <v>１００ｍ</v>
          </cell>
          <cell r="F274">
            <v>1117</v>
          </cell>
          <cell r="G274" t="str">
            <v>２００ｍ</v>
          </cell>
          <cell r="H274">
            <v>2268</v>
          </cell>
        </row>
        <row r="275">
          <cell r="E275" t="str">
            <v>走幅跳</v>
          </cell>
          <cell r="F275">
            <v>682</v>
          </cell>
          <cell r="G275" t="str">
            <v>棒高跳</v>
          </cell>
          <cell r="H275">
            <v>455</v>
          </cell>
        </row>
        <row r="280">
          <cell r="E280" t="str">
            <v>１５００ｍ</v>
          </cell>
          <cell r="F280">
            <v>40274</v>
          </cell>
        </row>
        <row r="281">
          <cell r="E281" t="str">
            <v>４００ｍ</v>
          </cell>
          <cell r="F281">
            <v>5115</v>
          </cell>
        </row>
        <row r="282">
          <cell r="E282" t="str">
            <v>４００ｍＨ</v>
          </cell>
          <cell r="F282">
            <v>5731</v>
          </cell>
          <cell r="G282" t="str">
            <v>１１０ｍＨ</v>
          </cell>
          <cell r="H282">
            <v>1582</v>
          </cell>
        </row>
        <row r="283">
          <cell r="E283" t="str">
            <v>５０００mＷ</v>
          </cell>
          <cell r="F283">
            <v>241936</v>
          </cell>
        </row>
        <row r="284">
          <cell r="E284" t="str">
            <v>走幅跳</v>
          </cell>
          <cell r="F284">
            <v>694</v>
          </cell>
        </row>
        <row r="285">
          <cell r="E285" t="str">
            <v>走幅跳</v>
          </cell>
          <cell r="F285">
            <v>659</v>
          </cell>
          <cell r="G285" t="str">
            <v>１１０ｍＨ</v>
          </cell>
          <cell r="H285">
            <v>1606</v>
          </cell>
        </row>
        <row r="286">
          <cell r="E286" t="str">
            <v>棒高跳</v>
          </cell>
          <cell r="F286">
            <v>450</v>
          </cell>
        </row>
        <row r="287">
          <cell r="E287" t="str">
            <v>三段跳</v>
          </cell>
          <cell r="F287">
            <v>1393</v>
          </cell>
        </row>
        <row r="288">
          <cell r="E288" t="str">
            <v>三段跳</v>
          </cell>
          <cell r="F288">
            <v>1375</v>
          </cell>
        </row>
        <row r="289">
          <cell r="E289" t="str">
            <v>３０００mSC</v>
          </cell>
          <cell r="F289">
            <v>93698</v>
          </cell>
        </row>
        <row r="290">
          <cell r="E290" t="str">
            <v>４００ｍ</v>
          </cell>
          <cell r="F290">
            <v>5084</v>
          </cell>
        </row>
        <row r="291">
          <cell r="E291" t="str">
            <v>４００ｍＨ</v>
          </cell>
          <cell r="F291">
            <v>5682</v>
          </cell>
        </row>
        <row r="296">
          <cell r="E296" t="str">
            <v>走幅跳</v>
          </cell>
          <cell r="F296">
            <v>701</v>
          </cell>
          <cell r="G296" t="str">
            <v>三段跳</v>
          </cell>
          <cell r="H296">
            <v>1400</v>
          </cell>
        </row>
        <row r="301">
          <cell r="E301" t="str">
            <v>三段跳</v>
          </cell>
          <cell r="F301">
            <v>1374</v>
          </cell>
        </row>
        <row r="302">
          <cell r="E302" t="str">
            <v>ﾊﾝﾏｰ投</v>
          </cell>
          <cell r="F302">
            <v>4192</v>
          </cell>
        </row>
        <row r="303">
          <cell r="E303" t="str">
            <v>１５００ｍ</v>
          </cell>
          <cell r="F303">
            <v>40225</v>
          </cell>
          <cell r="G303" t="str">
            <v>３０００mSC</v>
          </cell>
          <cell r="H303">
            <v>93229</v>
          </cell>
        </row>
        <row r="304">
          <cell r="E304" t="str">
            <v>５０００mＷ</v>
          </cell>
          <cell r="F304">
            <v>221031</v>
          </cell>
        </row>
        <row r="305">
          <cell r="E305" t="str">
            <v>円盤投</v>
          </cell>
          <cell r="F305">
            <v>3361</v>
          </cell>
          <cell r="G305" t="str">
            <v>砲丸投</v>
          </cell>
          <cell r="H305">
            <v>1251</v>
          </cell>
        </row>
        <row r="306">
          <cell r="E306" t="str">
            <v>１１０ｍＨ</v>
          </cell>
          <cell r="F306">
            <v>1651</v>
          </cell>
        </row>
        <row r="307">
          <cell r="E307" t="str">
            <v>３０００mSC</v>
          </cell>
          <cell r="F307">
            <v>93637</v>
          </cell>
        </row>
        <row r="309">
          <cell r="E309" t="str">
            <v>１００ｍ</v>
          </cell>
          <cell r="F309">
            <v>1120</v>
          </cell>
          <cell r="G309" t="str">
            <v>２００ｍ</v>
          </cell>
          <cell r="H309">
            <v>2281</v>
          </cell>
        </row>
        <row r="310">
          <cell r="E310" t="str">
            <v>４００ｍＨ</v>
          </cell>
          <cell r="F310">
            <v>5742</v>
          </cell>
        </row>
        <row r="319">
          <cell r="E319" t="str">
            <v>１００ｍ</v>
          </cell>
          <cell r="F319">
            <v>1077</v>
          </cell>
          <cell r="G319" t="str">
            <v>２００ｍ</v>
          </cell>
          <cell r="H319">
            <v>2219</v>
          </cell>
        </row>
        <row r="320">
          <cell r="E320" t="str">
            <v>１００ｍ</v>
          </cell>
          <cell r="F320">
            <v>1098</v>
          </cell>
        </row>
        <row r="321">
          <cell r="E321" t="str">
            <v>八種競技</v>
          </cell>
          <cell r="F321" t="str">
            <v xml:space="preserve"> 5027</v>
          </cell>
          <cell r="G321" t="str">
            <v>１１０ｍＨ</v>
          </cell>
          <cell r="H321">
            <v>1631</v>
          </cell>
        </row>
        <row r="322">
          <cell r="E322" t="str">
            <v>１００ｍ</v>
          </cell>
          <cell r="F322">
            <v>1107</v>
          </cell>
          <cell r="G322" t="str">
            <v>２００ｍ</v>
          </cell>
          <cell r="H322">
            <v>2268</v>
          </cell>
        </row>
        <row r="323">
          <cell r="E323" t="str">
            <v>走高跳</v>
          </cell>
          <cell r="F323">
            <v>185</v>
          </cell>
        </row>
        <row r="328">
          <cell r="E328" t="str">
            <v>８００ｍ</v>
          </cell>
          <cell r="F328">
            <v>15944</v>
          </cell>
        </row>
        <row r="335">
          <cell r="E335" t="str">
            <v>１００ｍ</v>
          </cell>
          <cell r="F335">
            <v>1119</v>
          </cell>
          <cell r="G335" t="str">
            <v>２００ｍ</v>
          </cell>
          <cell r="H335">
            <v>2288</v>
          </cell>
        </row>
        <row r="336">
          <cell r="E336" t="str">
            <v>４００ｍＨ</v>
          </cell>
          <cell r="F336">
            <v>5741</v>
          </cell>
        </row>
        <row r="337">
          <cell r="E337" t="str">
            <v>５０００ｍ</v>
          </cell>
          <cell r="F337">
            <v>151849</v>
          </cell>
        </row>
        <row r="338">
          <cell r="E338" t="str">
            <v>５０００ｍ</v>
          </cell>
          <cell r="F338">
            <v>151541</v>
          </cell>
        </row>
        <row r="339">
          <cell r="E339" t="str">
            <v>５０００mＷ</v>
          </cell>
          <cell r="F339">
            <v>233999</v>
          </cell>
        </row>
        <row r="340">
          <cell r="E340" t="str">
            <v>やり投</v>
          </cell>
          <cell r="F340">
            <v>5024</v>
          </cell>
        </row>
        <row r="341">
          <cell r="E341" t="str">
            <v>やり投</v>
          </cell>
          <cell r="F341">
            <v>5832</v>
          </cell>
        </row>
        <row r="342">
          <cell r="E342" t="str">
            <v>円盤投</v>
          </cell>
          <cell r="F342">
            <v>3416</v>
          </cell>
          <cell r="G342" t="str">
            <v>砲丸投</v>
          </cell>
          <cell r="H342">
            <v>1349</v>
          </cell>
          <cell r="I342" t="str">
            <v>ﾊﾝﾏｰ投</v>
          </cell>
        </row>
        <row r="343">
          <cell r="E343" t="str">
            <v>円盤投</v>
          </cell>
          <cell r="F343">
            <v>4283</v>
          </cell>
          <cell r="G343" t="str">
            <v>砲丸投</v>
          </cell>
          <cell r="H343">
            <v>1350</v>
          </cell>
          <cell r="I343" t="str">
            <v>ﾊﾝﾏｰ投</v>
          </cell>
        </row>
        <row r="344">
          <cell r="E344" t="str">
            <v>走高跳</v>
          </cell>
          <cell r="F344">
            <v>195</v>
          </cell>
        </row>
        <row r="345">
          <cell r="E345" t="str">
            <v>砲丸投</v>
          </cell>
          <cell r="F345">
            <v>1222</v>
          </cell>
        </row>
        <row r="346">
          <cell r="E346" t="str">
            <v>４００ｍ</v>
          </cell>
          <cell r="F346">
            <v>5008</v>
          </cell>
        </row>
        <row r="352">
          <cell r="E352" t="str">
            <v>３０００mSC</v>
          </cell>
          <cell r="F352">
            <v>93816</v>
          </cell>
        </row>
        <row r="353">
          <cell r="E353" t="str">
            <v>４００ｍ</v>
          </cell>
          <cell r="F353">
            <v>5057</v>
          </cell>
          <cell r="G353" t="str">
            <v>４００ｍＨ</v>
          </cell>
          <cell r="H353">
            <v>5518</v>
          </cell>
        </row>
        <row r="359">
          <cell r="E359" t="str">
            <v>走幅跳</v>
          </cell>
          <cell r="F359">
            <v>684</v>
          </cell>
          <cell r="G359" t="str">
            <v>１１０ｍＨ</v>
          </cell>
          <cell r="H359">
            <v>1582</v>
          </cell>
        </row>
        <row r="365">
          <cell r="E365" t="str">
            <v>１５００ｍ</v>
          </cell>
          <cell r="F365">
            <v>40233</v>
          </cell>
        </row>
        <row r="366">
          <cell r="E366" t="str">
            <v>八種競技</v>
          </cell>
          <cell r="F366" t="str">
            <v xml:space="preserve"> 5426</v>
          </cell>
          <cell r="G366" t="str">
            <v>１１０ｍＨ</v>
          </cell>
          <cell r="H366">
            <v>1528</v>
          </cell>
        </row>
        <row r="367">
          <cell r="E367" t="str">
            <v>棒高跳</v>
          </cell>
          <cell r="F367">
            <v>250</v>
          </cell>
        </row>
        <row r="368">
          <cell r="E368" t="str">
            <v>１５００ｍ</v>
          </cell>
          <cell r="F368">
            <v>35846</v>
          </cell>
          <cell r="G368" t="str">
            <v>５０００ｍ</v>
          </cell>
          <cell r="H368">
            <v>144437</v>
          </cell>
        </row>
        <row r="369">
          <cell r="E369" t="str">
            <v>１５００ｍ</v>
          </cell>
          <cell r="F369">
            <v>35943</v>
          </cell>
          <cell r="G369" t="str">
            <v>５０００ｍ</v>
          </cell>
          <cell r="H369">
            <v>150683</v>
          </cell>
        </row>
        <row r="370">
          <cell r="E370" t="str">
            <v>１５００ｍ</v>
          </cell>
          <cell r="F370">
            <v>40109</v>
          </cell>
          <cell r="G370" t="str">
            <v>５０００ｍ</v>
          </cell>
          <cell r="H370">
            <v>151226</v>
          </cell>
        </row>
        <row r="371">
          <cell r="E371" t="str">
            <v>８００ｍ</v>
          </cell>
          <cell r="F371">
            <v>15925</v>
          </cell>
        </row>
        <row r="372">
          <cell r="E372" t="str">
            <v>３０００mSC</v>
          </cell>
          <cell r="F372">
            <v>91574</v>
          </cell>
        </row>
        <row r="373">
          <cell r="E373" t="str">
            <v>３０００mSC</v>
          </cell>
          <cell r="F373">
            <v>93452</v>
          </cell>
        </row>
        <row r="374">
          <cell r="E374" t="str">
            <v>４００ｍＨ</v>
          </cell>
          <cell r="F374">
            <v>5670</v>
          </cell>
        </row>
        <row r="375">
          <cell r="E375" t="str">
            <v>８００ｍ</v>
          </cell>
          <cell r="F375">
            <v>15941</v>
          </cell>
        </row>
        <row r="376">
          <cell r="E376" t="str">
            <v>８００ｍ</v>
          </cell>
          <cell r="F376">
            <v>15946</v>
          </cell>
        </row>
        <row r="383">
          <cell r="E383" t="str">
            <v>８００ｍ</v>
          </cell>
          <cell r="F383">
            <v>15979</v>
          </cell>
        </row>
        <row r="384">
          <cell r="E384" t="str">
            <v>８００ｍ</v>
          </cell>
          <cell r="F384">
            <v>20002</v>
          </cell>
        </row>
        <row r="385">
          <cell r="E385" t="str">
            <v>５０００ｍ</v>
          </cell>
          <cell r="F385">
            <v>151579</v>
          </cell>
        </row>
        <row r="386">
          <cell r="E386" t="str">
            <v>走高跳</v>
          </cell>
          <cell r="F386">
            <v>185</v>
          </cell>
          <cell r="G386" t="str">
            <v>八種競技</v>
          </cell>
          <cell r="H386" t="str">
            <v xml:space="preserve"> 4144</v>
          </cell>
        </row>
        <row r="387">
          <cell r="E387" t="str">
            <v>走高跳</v>
          </cell>
          <cell r="F387">
            <v>185</v>
          </cell>
        </row>
        <row r="388">
          <cell r="E388" t="str">
            <v>走高跳</v>
          </cell>
          <cell r="F388">
            <v>180</v>
          </cell>
        </row>
        <row r="389">
          <cell r="E389" t="str">
            <v>走高跳</v>
          </cell>
          <cell r="F389">
            <v>180</v>
          </cell>
        </row>
        <row r="390">
          <cell r="E390" t="str">
            <v>やり投</v>
          </cell>
          <cell r="F390">
            <v>5414</v>
          </cell>
        </row>
        <row r="391">
          <cell r="E391" t="str">
            <v>円盤投</v>
          </cell>
          <cell r="F391">
            <v>3521</v>
          </cell>
        </row>
        <row r="392">
          <cell r="E392" t="str">
            <v>棒高跳</v>
          </cell>
          <cell r="F392">
            <v>420</v>
          </cell>
          <cell r="G392" t="str">
            <v>三段跳</v>
          </cell>
          <cell r="H392">
            <v>1427</v>
          </cell>
        </row>
        <row r="393">
          <cell r="E393" t="str">
            <v>やり投</v>
          </cell>
          <cell r="F393">
            <v>4771</v>
          </cell>
        </row>
        <row r="394">
          <cell r="E394" t="str">
            <v>やり投</v>
          </cell>
          <cell r="F394">
            <v>4561</v>
          </cell>
        </row>
        <row r="395">
          <cell r="E395" t="str">
            <v>ﾊﾝﾏｰ投</v>
          </cell>
          <cell r="F395">
            <v>4153</v>
          </cell>
        </row>
        <row r="396">
          <cell r="E396" t="str">
            <v>砲丸投</v>
          </cell>
          <cell r="F396">
            <v>1216</v>
          </cell>
        </row>
        <row r="397">
          <cell r="E397" t="str">
            <v>円盤投</v>
          </cell>
          <cell r="F397">
            <v>3486</v>
          </cell>
          <cell r="G397" t="str">
            <v>砲丸投</v>
          </cell>
          <cell r="H397">
            <v>1101</v>
          </cell>
        </row>
        <row r="398">
          <cell r="E398" t="str">
            <v>走幅跳</v>
          </cell>
          <cell r="F398">
            <v>668</v>
          </cell>
        </row>
        <row r="399">
          <cell r="E399" t="str">
            <v>円盤投</v>
          </cell>
          <cell r="F399">
            <v>3363</v>
          </cell>
        </row>
        <row r="400">
          <cell r="E400" t="str">
            <v>やり投</v>
          </cell>
          <cell r="F400">
            <v>4533</v>
          </cell>
        </row>
        <row r="401">
          <cell r="E401" t="str">
            <v>三段跳</v>
          </cell>
          <cell r="F401">
            <v>1393</v>
          </cell>
        </row>
        <row r="402">
          <cell r="E402" t="str">
            <v>ﾊﾝﾏｰ投</v>
          </cell>
          <cell r="F402">
            <v>3657</v>
          </cell>
        </row>
        <row r="403">
          <cell r="E403" t="str">
            <v>ﾊﾝﾏｰ投</v>
          </cell>
          <cell r="F403">
            <v>4286</v>
          </cell>
        </row>
        <row r="404">
          <cell r="E404" t="str">
            <v>三段跳</v>
          </cell>
          <cell r="F404">
            <v>1299</v>
          </cell>
        </row>
        <row r="405">
          <cell r="E405" t="str">
            <v>走高跳</v>
          </cell>
          <cell r="F405">
            <v>183</v>
          </cell>
          <cell r="G405" t="str">
            <v>１１０ｍＨ</v>
          </cell>
          <cell r="H405">
            <v>1645</v>
          </cell>
          <cell r="I405" t="str">
            <v>４００ｍＨ</v>
          </cell>
        </row>
        <row r="407">
          <cell r="E407" t="str">
            <v>走幅跳</v>
          </cell>
          <cell r="F407">
            <v>674</v>
          </cell>
        </row>
        <row r="409">
          <cell r="E409" t="str">
            <v>１００ｍ</v>
          </cell>
          <cell r="F409">
            <v>1089</v>
          </cell>
        </row>
        <row r="410">
          <cell r="E410" t="str">
            <v>棒高跳</v>
          </cell>
          <cell r="F410">
            <v>400</v>
          </cell>
        </row>
        <row r="412">
          <cell r="E412" t="str">
            <v>砲丸投</v>
          </cell>
          <cell r="F412">
            <v>1278</v>
          </cell>
          <cell r="G412" t="str">
            <v>円盤投</v>
          </cell>
          <cell r="H412">
            <v>4549</v>
          </cell>
          <cell r="I412" t="str">
            <v>やり投</v>
          </cell>
        </row>
        <row r="414">
          <cell r="E414" t="str">
            <v>棒高跳</v>
          </cell>
          <cell r="F414">
            <v>410</v>
          </cell>
        </row>
        <row r="415">
          <cell r="E415" t="str">
            <v>５０００mＷ</v>
          </cell>
          <cell r="F415">
            <v>322612</v>
          </cell>
        </row>
        <row r="416">
          <cell r="E416" t="str">
            <v>４００ｍ</v>
          </cell>
          <cell r="F416">
            <v>5222</v>
          </cell>
          <cell r="G416" t="str">
            <v>８００ｍ</v>
          </cell>
          <cell r="H416">
            <v>15803</v>
          </cell>
        </row>
        <row r="417">
          <cell r="E417" t="str">
            <v>２００ｍ</v>
          </cell>
          <cell r="F417">
            <v>2321</v>
          </cell>
        </row>
        <row r="418">
          <cell r="E418" t="str">
            <v>八種競技</v>
          </cell>
          <cell r="F418">
            <v>4954</v>
          </cell>
        </row>
        <row r="419">
          <cell r="E419" t="str">
            <v>ﾊﾝﾏｰ投</v>
          </cell>
          <cell r="F419">
            <v>4450</v>
          </cell>
        </row>
        <row r="420">
          <cell r="E420" t="str">
            <v>４００ｍＨ</v>
          </cell>
          <cell r="F420">
            <v>5953</v>
          </cell>
        </row>
        <row r="421">
          <cell r="E421" t="str">
            <v>八種競技</v>
          </cell>
          <cell r="F421">
            <v>4810</v>
          </cell>
          <cell r="G421" t="str">
            <v>１１０ｍＨ</v>
          </cell>
          <cell r="H421">
            <v>1649</v>
          </cell>
        </row>
        <row r="422">
          <cell r="E422" t="str">
            <v>ﾊﾝﾏｰ投</v>
          </cell>
          <cell r="F422">
            <v>4915</v>
          </cell>
        </row>
        <row r="423">
          <cell r="E423" t="str">
            <v>やり投</v>
          </cell>
          <cell r="F423">
            <v>4964</v>
          </cell>
          <cell r="G423" t="str">
            <v>三段跳</v>
          </cell>
          <cell r="H423">
            <v>1267</v>
          </cell>
        </row>
        <row r="424">
          <cell r="E424" t="str">
            <v>走幅跳</v>
          </cell>
          <cell r="F424">
            <v>757</v>
          </cell>
          <cell r="G424" t="str">
            <v>１００ｍ</v>
          </cell>
          <cell r="H424">
            <v>1082</v>
          </cell>
        </row>
        <row r="425">
          <cell r="E425" t="str">
            <v>８００ｍ</v>
          </cell>
          <cell r="F425">
            <v>15896</v>
          </cell>
          <cell r="G425" t="str">
            <v>１５００ｍ</v>
          </cell>
          <cell r="H425">
            <v>41277</v>
          </cell>
        </row>
        <row r="426">
          <cell r="E426" t="str">
            <v>ﾊﾝﾏｰ投</v>
          </cell>
          <cell r="F426">
            <v>6166</v>
          </cell>
          <cell r="G426" t="str">
            <v>砲丸投</v>
          </cell>
          <cell r="H426">
            <v>1313</v>
          </cell>
          <cell r="I426" t="str">
            <v>円盤投</v>
          </cell>
        </row>
        <row r="427">
          <cell r="E427" t="str">
            <v>１１０ｍＨ</v>
          </cell>
          <cell r="F427">
            <v>1633</v>
          </cell>
          <cell r="G427" t="str">
            <v>４００ｍＨ</v>
          </cell>
          <cell r="H427">
            <v>5755</v>
          </cell>
        </row>
        <row r="428">
          <cell r="E428" t="str">
            <v>１１０ｍＨ</v>
          </cell>
          <cell r="F428">
            <v>1704</v>
          </cell>
        </row>
        <row r="430">
          <cell r="E430" t="str">
            <v>４００ｍ</v>
          </cell>
          <cell r="F430">
            <v>5328</v>
          </cell>
          <cell r="G430" t="str">
            <v>８００ｍ</v>
          </cell>
          <cell r="H430">
            <v>15994</v>
          </cell>
        </row>
        <row r="431">
          <cell r="E431" t="str">
            <v>ﾊﾝﾏｰ投</v>
          </cell>
          <cell r="F431">
            <v>5264</v>
          </cell>
          <cell r="G431" t="str">
            <v>円盤投</v>
          </cell>
          <cell r="H431">
            <v>4079</v>
          </cell>
        </row>
        <row r="433">
          <cell r="E433" t="str">
            <v>４００ｍＨ</v>
          </cell>
          <cell r="F433">
            <v>5680</v>
          </cell>
        </row>
        <row r="434">
          <cell r="E434" t="str">
            <v>４００ｍ</v>
          </cell>
          <cell r="F434">
            <v>5217</v>
          </cell>
        </row>
        <row r="435">
          <cell r="E435" t="str">
            <v>１００ｍ</v>
          </cell>
          <cell r="F435">
            <v>1058</v>
          </cell>
          <cell r="G435" t="str">
            <v>２００ｍ</v>
          </cell>
          <cell r="H435">
            <v>2284</v>
          </cell>
        </row>
        <row r="436">
          <cell r="E436" t="str">
            <v>１００ｍ</v>
          </cell>
          <cell r="F436">
            <v>1046</v>
          </cell>
          <cell r="G436" t="str">
            <v>２００ｍ</v>
          </cell>
          <cell r="H436">
            <v>2211</v>
          </cell>
        </row>
        <row r="438">
          <cell r="E438" t="str">
            <v>砲丸投</v>
          </cell>
          <cell r="F438">
            <v>1722</v>
          </cell>
          <cell r="G438" t="str">
            <v>ﾊﾝﾏｰ投</v>
          </cell>
          <cell r="H438">
            <v>4669</v>
          </cell>
          <cell r="I438" t="str">
            <v>円盤投</v>
          </cell>
        </row>
        <row r="439">
          <cell r="E439" t="str">
            <v>やり投</v>
          </cell>
          <cell r="F439">
            <v>5877</v>
          </cell>
        </row>
        <row r="441">
          <cell r="E441" t="str">
            <v>走幅跳</v>
          </cell>
          <cell r="F441">
            <v>660</v>
          </cell>
        </row>
        <row r="443">
          <cell r="E443" t="str">
            <v>４００ｍＨ</v>
          </cell>
          <cell r="F443">
            <v>10035</v>
          </cell>
        </row>
        <row r="444">
          <cell r="E444" t="str">
            <v>砲丸投</v>
          </cell>
          <cell r="F444">
            <v>1228</v>
          </cell>
          <cell r="G444" t="str">
            <v>円盤投</v>
          </cell>
          <cell r="H444">
            <v>3799</v>
          </cell>
        </row>
        <row r="446">
          <cell r="E446" t="str">
            <v>走幅跳</v>
          </cell>
          <cell r="F446">
            <v>656</v>
          </cell>
        </row>
        <row r="447">
          <cell r="E447" t="str">
            <v>４００ｍ</v>
          </cell>
          <cell r="F447">
            <v>5155</v>
          </cell>
        </row>
        <row r="457">
          <cell r="E457" t="str">
            <v>ﾊﾝﾏｰ投</v>
          </cell>
          <cell r="F457">
            <v>4877</v>
          </cell>
        </row>
        <row r="460">
          <cell r="E460" t="str">
            <v>４００ｍ</v>
          </cell>
          <cell r="F460">
            <v>5165</v>
          </cell>
        </row>
        <row r="461">
          <cell r="E461" t="str">
            <v>砲丸投</v>
          </cell>
          <cell r="F461">
            <v>1265</v>
          </cell>
        </row>
        <row r="465">
          <cell r="E465" t="str">
            <v>１００ｍ</v>
          </cell>
          <cell r="F465">
            <v>1077</v>
          </cell>
          <cell r="G465" t="str">
            <v>２００ｍ</v>
          </cell>
          <cell r="H465">
            <v>2272</v>
          </cell>
        </row>
        <row r="467">
          <cell r="E467" t="str">
            <v>２００ｍ</v>
          </cell>
          <cell r="F467">
            <v>2362</v>
          </cell>
        </row>
        <row r="468">
          <cell r="E468" t="str">
            <v>走幅跳</v>
          </cell>
          <cell r="F468">
            <v>660</v>
          </cell>
        </row>
        <row r="470">
          <cell r="E470" t="str">
            <v>３０００mSC</v>
          </cell>
          <cell r="F470">
            <v>94970</v>
          </cell>
        </row>
        <row r="473">
          <cell r="E473" t="str">
            <v>走高跳</v>
          </cell>
          <cell r="F473">
            <v>186</v>
          </cell>
        </row>
        <row r="474">
          <cell r="E474" t="str">
            <v>三段跳</v>
          </cell>
          <cell r="F474">
            <v>1312</v>
          </cell>
        </row>
        <row r="475">
          <cell r="E475" t="str">
            <v>走高跳</v>
          </cell>
          <cell r="F475">
            <v>180</v>
          </cell>
        </row>
        <row r="479">
          <cell r="E479" t="str">
            <v>三段跳</v>
          </cell>
          <cell r="F479">
            <v>1331</v>
          </cell>
        </row>
        <row r="480">
          <cell r="E480" t="str">
            <v>走幅跳</v>
          </cell>
          <cell r="F480">
            <v>672</v>
          </cell>
        </row>
        <row r="482">
          <cell r="E482" t="str">
            <v>１００ｍ</v>
          </cell>
          <cell r="F482">
            <v>1096</v>
          </cell>
          <cell r="G482" t="str">
            <v>２００ｍ</v>
          </cell>
          <cell r="H482">
            <v>2354</v>
          </cell>
        </row>
        <row r="483">
          <cell r="E483" t="str">
            <v>やり投</v>
          </cell>
          <cell r="F483">
            <v>4971</v>
          </cell>
        </row>
        <row r="484">
          <cell r="E484" t="str">
            <v>やり投</v>
          </cell>
          <cell r="F484">
            <v>5367</v>
          </cell>
        </row>
        <row r="485">
          <cell r="E485" t="str">
            <v>八種競技</v>
          </cell>
          <cell r="F485">
            <v>4528</v>
          </cell>
        </row>
        <row r="486">
          <cell r="E486" t="str">
            <v>棒高跳</v>
          </cell>
          <cell r="F486">
            <v>430</v>
          </cell>
        </row>
        <row r="487">
          <cell r="E487" t="str">
            <v>棒高跳</v>
          </cell>
          <cell r="F487">
            <v>410</v>
          </cell>
        </row>
        <row r="488">
          <cell r="E488" t="str">
            <v>走高跳</v>
          </cell>
          <cell r="F488">
            <v>183</v>
          </cell>
        </row>
        <row r="489">
          <cell r="E489" t="str">
            <v>５０００ｍ</v>
          </cell>
          <cell r="F489">
            <v>155232</v>
          </cell>
        </row>
        <row r="490">
          <cell r="E490" t="str">
            <v>３０００mSC</v>
          </cell>
          <cell r="F490">
            <v>95685</v>
          </cell>
        </row>
        <row r="491">
          <cell r="E491" t="str">
            <v>５０００ｍ</v>
          </cell>
          <cell r="F491">
            <v>155338</v>
          </cell>
        </row>
        <row r="492">
          <cell r="E492" t="str">
            <v>８００ｍ</v>
          </cell>
          <cell r="F492">
            <v>15953</v>
          </cell>
        </row>
        <row r="493">
          <cell r="E493" t="str">
            <v>１５００ｍ</v>
          </cell>
          <cell r="F493">
            <v>41071</v>
          </cell>
          <cell r="G493" t="str">
            <v>５０００ｍ</v>
          </cell>
          <cell r="H493">
            <v>154948</v>
          </cell>
        </row>
        <row r="494">
          <cell r="E494" t="str">
            <v>１５００ｍ</v>
          </cell>
          <cell r="F494">
            <v>41450</v>
          </cell>
        </row>
        <row r="495">
          <cell r="E495" t="str">
            <v>４００ｍ</v>
          </cell>
          <cell r="F495">
            <v>5193</v>
          </cell>
        </row>
        <row r="496">
          <cell r="E496" t="str">
            <v>５０００mＷ</v>
          </cell>
          <cell r="F496">
            <v>315996</v>
          </cell>
        </row>
        <row r="498">
          <cell r="E498" t="str">
            <v>１１０ｍＨ</v>
          </cell>
          <cell r="F498">
            <v>1682</v>
          </cell>
        </row>
        <row r="501">
          <cell r="E501" t="str">
            <v>８００ｍ</v>
          </cell>
          <cell r="F501">
            <v>15925</v>
          </cell>
        </row>
        <row r="502">
          <cell r="E502" t="str">
            <v>１５００ｍ</v>
          </cell>
          <cell r="F502">
            <v>41301</v>
          </cell>
        </row>
        <row r="503">
          <cell r="E503" t="str">
            <v>５０００ｍ</v>
          </cell>
          <cell r="F503">
            <v>160110</v>
          </cell>
        </row>
        <row r="504">
          <cell r="E504" t="str">
            <v>５０００mＷ</v>
          </cell>
          <cell r="F504">
            <v>282728</v>
          </cell>
        </row>
        <row r="506">
          <cell r="E506" t="str">
            <v>砲丸投</v>
          </cell>
          <cell r="F506">
            <v>1184</v>
          </cell>
        </row>
        <row r="507">
          <cell r="E507" t="str">
            <v>３０００mSC</v>
          </cell>
          <cell r="F507">
            <v>95172</v>
          </cell>
        </row>
        <row r="509">
          <cell r="E509" t="str">
            <v>やり投</v>
          </cell>
          <cell r="F509">
            <v>4884</v>
          </cell>
        </row>
        <row r="510">
          <cell r="E510" t="str">
            <v>三段跳</v>
          </cell>
          <cell r="F510">
            <v>1392</v>
          </cell>
        </row>
        <row r="511">
          <cell r="E511" t="str">
            <v>１１０ｍＨ</v>
          </cell>
          <cell r="F511">
            <v>1711</v>
          </cell>
        </row>
        <row r="512">
          <cell r="E512" t="str">
            <v>棒高跳</v>
          </cell>
          <cell r="F512">
            <v>400</v>
          </cell>
        </row>
        <row r="513">
          <cell r="E513" t="str">
            <v>棒高跳</v>
          </cell>
          <cell r="F513">
            <v>400</v>
          </cell>
        </row>
        <row r="514">
          <cell r="E514" t="str">
            <v>５０００ｍ</v>
          </cell>
          <cell r="F514">
            <v>160559</v>
          </cell>
        </row>
        <row r="515">
          <cell r="E515" t="str">
            <v>１５００ｍ</v>
          </cell>
          <cell r="F515">
            <v>41536</v>
          </cell>
        </row>
        <row r="516">
          <cell r="E516" t="str">
            <v>５０００ｍ</v>
          </cell>
          <cell r="F516">
            <v>155932</v>
          </cell>
          <cell r="G516" t="str">
            <v>３０００mSC</v>
          </cell>
          <cell r="H516">
            <v>95608</v>
          </cell>
        </row>
        <row r="517">
          <cell r="E517" t="str">
            <v>走高跳</v>
          </cell>
          <cell r="F517">
            <v>189</v>
          </cell>
        </row>
        <row r="520">
          <cell r="E520" t="str">
            <v>４００ｍＨ</v>
          </cell>
          <cell r="F520">
            <v>5821</v>
          </cell>
        </row>
        <row r="523">
          <cell r="E523" t="str">
            <v>８００ｍ</v>
          </cell>
          <cell r="F523">
            <v>20033</v>
          </cell>
        </row>
        <row r="524">
          <cell r="E524" t="str">
            <v>走高跳</v>
          </cell>
          <cell r="F524">
            <v>186</v>
          </cell>
        </row>
        <row r="525">
          <cell r="E525" t="str">
            <v>３０００mSC</v>
          </cell>
          <cell r="F525">
            <v>100346</v>
          </cell>
        </row>
        <row r="526">
          <cell r="E526" t="str">
            <v>１５００ｍ</v>
          </cell>
          <cell r="F526">
            <v>41124</v>
          </cell>
          <cell r="G526" t="str">
            <v>３０００mSC</v>
          </cell>
          <cell r="H526">
            <v>95646</v>
          </cell>
        </row>
        <row r="527">
          <cell r="E527" t="str">
            <v>三段跳</v>
          </cell>
          <cell r="F527">
            <v>1321</v>
          </cell>
        </row>
        <row r="528">
          <cell r="E528" t="str">
            <v>円盤投</v>
          </cell>
          <cell r="F528">
            <v>3598</v>
          </cell>
        </row>
      </sheetData>
      <sheetData sheetId="3"/>
      <sheetData sheetId="4">
        <row r="3">
          <cell r="E3" t="str">
            <v>４００ｍ</v>
          </cell>
          <cell r="F3">
            <v>10037</v>
          </cell>
        </row>
        <row r="10">
          <cell r="E10" t="str">
            <v>４００ｍＨ</v>
          </cell>
          <cell r="F10">
            <v>10736</v>
          </cell>
        </row>
        <row r="11">
          <cell r="E11" t="str">
            <v>８００ｍ</v>
          </cell>
          <cell r="F11">
            <v>21696</v>
          </cell>
        </row>
        <row r="12">
          <cell r="E12" t="str">
            <v>４００ｍ</v>
          </cell>
          <cell r="F12">
            <v>5887</v>
          </cell>
          <cell r="G12" t="str">
            <v>１００ｍＨ</v>
          </cell>
          <cell r="H12">
            <v>1450</v>
          </cell>
          <cell r="I12" t="str">
            <v>４００ｍＨ</v>
          </cell>
        </row>
        <row r="13">
          <cell r="E13" t="str">
            <v>やり投</v>
          </cell>
          <cell r="F13">
            <v>3255</v>
          </cell>
        </row>
        <row r="15">
          <cell r="E15" t="str">
            <v>走高跳</v>
          </cell>
          <cell r="F15">
            <v>161</v>
          </cell>
        </row>
        <row r="16">
          <cell r="E16" t="str">
            <v>４００ｍ</v>
          </cell>
          <cell r="F16">
            <v>10050</v>
          </cell>
        </row>
        <row r="17">
          <cell r="E17" t="str">
            <v>２００ｍ</v>
          </cell>
          <cell r="F17">
            <v>2572</v>
          </cell>
        </row>
        <row r="19">
          <cell r="E19" t="str">
            <v>１００ｍ</v>
          </cell>
          <cell r="F19">
            <v>1255</v>
          </cell>
          <cell r="G19" t="str">
            <v>１００ｍＨ</v>
          </cell>
          <cell r="H19">
            <v>1546</v>
          </cell>
        </row>
        <row r="20">
          <cell r="E20" t="str">
            <v>２００ｍ</v>
          </cell>
          <cell r="F20">
            <v>2618</v>
          </cell>
        </row>
        <row r="21">
          <cell r="E21" t="str">
            <v>３０００mＷ</v>
          </cell>
          <cell r="F21">
            <v>144609</v>
          </cell>
        </row>
        <row r="23">
          <cell r="E23" t="str">
            <v>砲丸投</v>
          </cell>
          <cell r="F23">
            <v>1053</v>
          </cell>
        </row>
        <row r="24">
          <cell r="E24" t="str">
            <v>４００ｍＨ</v>
          </cell>
          <cell r="F24">
            <v>10565</v>
          </cell>
          <cell r="G24" t="str">
            <v>走幅跳</v>
          </cell>
          <cell r="H24">
            <v>513</v>
          </cell>
          <cell r="I24" t="str">
            <v>七種競技</v>
          </cell>
        </row>
        <row r="25">
          <cell r="E25" t="str">
            <v>砲丸投</v>
          </cell>
          <cell r="F25">
            <v>1030</v>
          </cell>
        </row>
        <row r="26">
          <cell r="E26" t="str">
            <v>４００ｍ</v>
          </cell>
          <cell r="F26">
            <v>10021</v>
          </cell>
        </row>
        <row r="30">
          <cell r="E30" t="str">
            <v>４００ｍＨ</v>
          </cell>
          <cell r="F30">
            <v>10544</v>
          </cell>
        </row>
        <row r="32">
          <cell r="E32" t="str">
            <v>円盤投</v>
          </cell>
          <cell r="F32">
            <v>3082</v>
          </cell>
        </row>
        <row r="33">
          <cell r="E33" t="str">
            <v>走高跳</v>
          </cell>
          <cell r="F33">
            <v>155</v>
          </cell>
        </row>
        <row r="34">
          <cell r="E34" t="str">
            <v>１００ｍ</v>
          </cell>
          <cell r="F34">
            <v>1226</v>
          </cell>
          <cell r="G34" t="str">
            <v>２００ｍ</v>
          </cell>
          <cell r="H34">
            <v>2508</v>
          </cell>
        </row>
        <row r="35">
          <cell r="E35" t="str">
            <v>１００ｍＨ</v>
          </cell>
          <cell r="F35">
            <v>1628</v>
          </cell>
        </row>
        <row r="37">
          <cell r="E37" t="str">
            <v>１００ｍ</v>
          </cell>
          <cell r="F37">
            <v>1266</v>
          </cell>
        </row>
        <row r="38">
          <cell r="E38" t="str">
            <v>やり投</v>
          </cell>
          <cell r="F38">
            <v>4021</v>
          </cell>
        </row>
        <row r="40">
          <cell r="E40" t="str">
            <v>１５００ｍ</v>
          </cell>
          <cell r="F40">
            <v>44263</v>
          </cell>
        </row>
        <row r="43">
          <cell r="E43" t="str">
            <v>砲丸投</v>
          </cell>
          <cell r="F43">
            <v>1182</v>
          </cell>
        </row>
        <row r="46">
          <cell r="E46" t="str">
            <v>走幅跳</v>
          </cell>
          <cell r="F46">
            <v>518</v>
          </cell>
        </row>
        <row r="47">
          <cell r="E47" t="str">
            <v>走幅跳</v>
          </cell>
          <cell r="F47">
            <v>576</v>
          </cell>
        </row>
        <row r="48">
          <cell r="E48" t="str">
            <v>円盤投</v>
          </cell>
          <cell r="F48">
            <v>3688</v>
          </cell>
        </row>
        <row r="49">
          <cell r="E49" t="str">
            <v>七種競技</v>
          </cell>
          <cell r="F49">
            <v>3622</v>
          </cell>
        </row>
        <row r="54">
          <cell r="E54" t="str">
            <v>４００ｍＨ</v>
          </cell>
          <cell r="F54">
            <v>10691</v>
          </cell>
        </row>
        <row r="60">
          <cell r="E60" t="str">
            <v>走高跳</v>
          </cell>
          <cell r="F60">
            <v>150</v>
          </cell>
        </row>
        <row r="63">
          <cell r="E63" t="str">
            <v>走幅跳</v>
          </cell>
          <cell r="F63">
            <v>519</v>
          </cell>
        </row>
        <row r="73">
          <cell r="E73" t="str">
            <v>円盤投</v>
          </cell>
          <cell r="F73">
            <v>3267</v>
          </cell>
        </row>
        <row r="74">
          <cell r="E74" t="str">
            <v>２００ｍ</v>
          </cell>
          <cell r="F74">
            <v>2607</v>
          </cell>
        </row>
        <row r="75">
          <cell r="E75" t="str">
            <v>走高跳</v>
          </cell>
          <cell r="F75">
            <v>145</v>
          </cell>
        </row>
        <row r="76">
          <cell r="E76" t="str">
            <v>円盤投</v>
          </cell>
          <cell r="F76">
            <v>3296</v>
          </cell>
        </row>
        <row r="77">
          <cell r="E77" t="str">
            <v>やり投</v>
          </cell>
          <cell r="F77">
            <v>4114</v>
          </cell>
        </row>
        <row r="78">
          <cell r="E78" t="str">
            <v>１５００ｍ</v>
          </cell>
          <cell r="F78">
            <v>43839</v>
          </cell>
          <cell r="G78" t="str">
            <v>３０００ｍ</v>
          </cell>
          <cell r="H78">
            <v>92501</v>
          </cell>
        </row>
        <row r="79">
          <cell r="E79" t="str">
            <v>３０００mＷ</v>
          </cell>
          <cell r="F79">
            <v>144986</v>
          </cell>
        </row>
        <row r="80">
          <cell r="E80" t="str">
            <v>１５００ｍ</v>
          </cell>
          <cell r="F80">
            <v>43447</v>
          </cell>
          <cell r="G80" t="str">
            <v>３０００ｍ</v>
          </cell>
          <cell r="H80">
            <v>92099</v>
          </cell>
        </row>
        <row r="81">
          <cell r="E81" t="str">
            <v>３０００ｍ</v>
          </cell>
          <cell r="F81">
            <v>92604</v>
          </cell>
        </row>
        <row r="82">
          <cell r="E82" t="str">
            <v>８００ｍ</v>
          </cell>
          <cell r="F82">
            <v>21675</v>
          </cell>
        </row>
        <row r="83">
          <cell r="E83" t="str">
            <v>１００ｍＨ</v>
          </cell>
          <cell r="F83">
            <v>1522</v>
          </cell>
        </row>
        <row r="84">
          <cell r="E84" t="str">
            <v>８００ｍ</v>
          </cell>
          <cell r="F84">
            <v>21739</v>
          </cell>
        </row>
        <row r="85">
          <cell r="E85" t="str">
            <v>砲丸投</v>
          </cell>
          <cell r="F85">
            <v>1070</v>
          </cell>
        </row>
        <row r="86">
          <cell r="E86" t="str">
            <v>砲丸投</v>
          </cell>
          <cell r="F86">
            <v>965</v>
          </cell>
        </row>
        <row r="87">
          <cell r="E87" t="str">
            <v>８００ｍ</v>
          </cell>
          <cell r="F87">
            <v>21606</v>
          </cell>
          <cell r="G87" t="str">
            <v>１５００ｍ</v>
          </cell>
          <cell r="H87">
            <v>43865</v>
          </cell>
        </row>
        <row r="88">
          <cell r="E88" t="str">
            <v>８００ｍ</v>
          </cell>
          <cell r="F88">
            <v>21374</v>
          </cell>
        </row>
        <row r="90">
          <cell r="E90" t="str">
            <v>１５００ｍ</v>
          </cell>
          <cell r="F90">
            <v>43127</v>
          </cell>
          <cell r="G90" t="str">
            <v>３０００ｍ</v>
          </cell>
          <cell r="H90">
            <v>92948</v>
          </cell>
        </row>
        <row r="91">
          <cell r="E91" t="str">
            <v>１００ｍＨ</v>
          </cell>
          <cell r="F91">
            <v>1646</v>
          </cell>
        </row>
        <row r="92">
          <cell r="E92" t="str">
            <v>１００ｍ</v>
          </cell>
          <cell r="F92">
            <v>1245</v>
          </cell>
          <cell r="G92" t="str">
            <v>２００ｍ</v>
          </cell>
          <cell r="H92">
            <v>2561</v>
          </cell>
        </row>
        <row r="93">
          <cell r="E93" t="str">
            <v>４００ｍ</v>
          </cell>
          <cell r="F93">
            <v>5988</v>
          </cell>
          <cell r="G93" t="str">
            <v>８００ｍ</v>
          </cell>
          <cell r="H93">
            <v>21397</v>
          </cell>
        </row>
        <row r="94">
          <cell r="E94" t="str">
            <v>１００ｍ</v>
          </cell>
          <cell r="F94">
            <v>1261</v>
          </cell>
          <cell r="G94" t="str">
            <v>２００ｍ</v>
          </cell>
          <cell r="H94">
            <v>2627</v>
          </cell>
        </row>
        <row r="95">
          <cell r="E95" t="str">
            <v>１５００ｍ</v>
          </cell>
          <cell r="F95">
            <v>43488</v>
          </cell>
          <cell r="G95" t="str">
            <v>３０００ｍ</v>
          </cell>
          <cell r="H95">
            <v>93709</v>
          </cell>
        </row>
        <row r="96">
          <cell r="E96" t="str">
            <v>３０００ｍ</v>
          </cell>
          <cell r="F96">
            <v>94078</v>
          </cell>
        </row>
        <row r="103">
          <cell r="E103" t="str">
            <v>走幅跳</v>
          </cell>
          <cell r="F103">
            <v>532</v>
          </cell>
        </row>
        <row r="104">
          <cell r="E104" t="str">
            <v>１００ｍ</v>
          </cell>
          <cell r="F104">
            <v>1260</v>
          </cell>
        </row>
        <row r="106">
          <cell r="E106" t="str">
            <v>４００ｍ</v>
          </cell>
          <cell r="F106">
            <v>5986</v>
          </cell>
          <cell r="G106" t="str">
            <v>４００ｍＨ</v>
          </cell>
          <cell r="H106">
            <v>10683</v>
          </cell>
        </row>
        <row r="109">
          <cell r="E109" t="str">
            <v>やり投</v>
          </cell>
          <cell r="F109">
            <v>3768</v>
          </cell>
        </row>
        <row r="110">
          <cell r="E110" t="str">
            <v>１００ｍＨ</v>
          </cell>
          <cell r="F110">
            <v>1622</v>
          </cell>
        </row>
        <row r="111">
          <cell r="E111" t="str">
            <v>走高跳</v>
          </cell>
          <cell r="F111">
            <v>164</v>
          </cell>
          <cell r="G111" t="str">
            <v>走幅跳</v>
          </cell>
          <cell r="H111">
            <v>518</v>
          </cell>
          <cell r="I111" t="str">
            <v>七種競技</v>
          </cell>
        </row>
        <row r="112">
          <cell r="E112" t="str">
            <v>砲丸投</v>
          </cell>
          <cell r="F112">
            <v>1068</v>
          </cell>
          <cell r="G112" t="str">
            <v>円盤投</v>
          </cell>
          <cell r="H112">
            <v>3230</v>
          </cell>
        </row>
        <row r="113">
          <cell r="E113" t="str">
            <v>走高跳</v>
          </cell>
          <cell r="F113">
            <v>150</v>
          </cell>
        </row>
        <row r="114">
          <cell r="E114" t="str">
            <v>円盤投</v>
          </cell>
          <cell r="F114">
            <v>2951</v>
          </cell>
          <cell r="G114" t="str">
            <v>やり投</v>
          </cell>
          <cell r="H114">
            <v>3276</v>
          </cell>
        </row>
        <row r="115">
          <cell r="E115" t="str">
            <v>３０００mＷ</v>
          </cell>
          <cell r="F115">
            <v>144898</v>
          </cell>
        </row>
        <row r="116">
          <cell r="E116" t="str">
            <v>やり投</v>
          </cell>
          <cell r="F116">
            <v>3361</v>
          </cell>
        </row>
        <row r="117">
          <cell r="E117" t="str">
            <v>円盤投</v>
          </cell>
          <cell r="F117">
            <v>3683</v>
          </cell>
          <cell r="G117" t="str">
            <v>やり投</v>
          </cell>
          <cell r="H117">
            <v>3575</v>
          </cell>
          <cell r="I117" t="str">
            <v>砲丸投</v>
          </cell>
        </row>
        <row r="118">
          <cell r="E118" t="str">
            <v>走幅跳</v>
          </cell>
          <cell r="F118">
            <v>551</v>
          </cell>
          <cell r="G118" t="str">
            <v>走高跳</v>
          </cell>
          <cell r="H118">
            <v>170</v>
          </cell>
          <cell r="I118" t="str">
            <v>七種競技</v>
          </cell>
        </row>
        <row r="119">
          <cell r="E119" t="str">
            <v>走幅跳</v>
          </cell>
          <cell r="F119">
            <v>526</v>
          </cell>
        </row>
        <row r="120">
          <cell r="E120" t="str">
            <v>４００ｍＨ</v>
          </cell>
          <cell r="F120">
            <v>6714</v>
          </cell>
        </row>
        <row r="121">
          <cell r="E121" t="str">
            <v>七種競技</v>
          </cell>
          <cell r="F121">
            <v>3158</v>
          </cell>
        </row>
        <row r="122">
          <cell r="E122" t="str">
            <v>やり投</v>
          </cell>
          <cell r="F122">
            <v>3896</v>
          </cell>
        </row>
        <row r="123">
          <cell r="E123" t="str">
            <v>やり投</v>
          </cell>
          <cell r="F123">
            <v>3510</v>
          </cell>
          <cell r="G123" t="str">
            <v>砲丸投</v>
          </cell>
          <cell r="H123">
            <v>935</v>
          </cell>
        </row>
        <row r="124">
          <cell r="E124" t="str">
            <v>砲丸投</v>
          </cell>
          <cell r="F124">
            <v>1004</v>
          </cell>
        </row>
        <row r="129">
          <cell r="E129" t="str">
            <v>４００ｍ</v>
          </cell>
          <cell r="F129">
            <v>5795</v>
          </cell>
          <cell r="G129" t="str">
            <v>４００ｍＨ</v>
          </cell>
          <cell r="H129">
            <v>6428</v>
          </cell>
        </row>
        <row r="130">
          <cell r="E130" t="str">
            <v>４００ｍＨ</v>
          </cell>
          <cell r="F130">
            <v>6659</v>
          </cell>
          <cell r="G130" t="str">
            <v>１００ｍＨ</v>
          </cell>
          <cell r="H130">
            <v>1675</v>
          </cell>
        </row>
        <row r="137">
          <cell r="E137" t="str">
            <v>１００ｍＨ</v>
          </cell>
          <cell r="F137">
            <v>1672</v>
          </cell>
        </row>
        <row r="138">
          <cell r="E138" t="str">
            <v>走幅跳</v>
          </cell>
          <cell r="F138">
            <v>530</v>
          </cell>
        </row>
        <row r="139">
          <cell r="E139" t="str">
            <v>円盤投</v>
          </cell>
          <cell r="F139">
            <v>3236</v>
          </cell>
        </row>
        <row r="140">
          <cell r="E140" t="str">
            <v>円盤投</v>
          </cell>
          <cell r="F140">
            <v>3199</v>
          </cell>
          <cell r="G140" t="str">
            <v>やり投</v>
          </cell>
          <cell r="H140">
            <v>3648</v>
          </cell>
        </row>
        <row r="141">
          <cell r="E141" t="str">
            <v>４００ｍ</v>
          </cell>
          <cell r="F141">
            <v>5548</v>
          </cell>
          <cell r="G141" t="str">
            <v>２００ｍ</v>
          </cell>
          <cell r="H141">
            <v>2519</v>
          </cell>
        </row>
        <row r="142">
          <cell r="E142" t="str">
            <v>２００ｍ</v>
          </cell>
          <cell r="F142">
            <v>2511</v>
          </cell>
        </row>
        <row r="154">
          <cell r="E154" t="str">
            <v>円盤投</v>
          </cell>
          <cell r="F154">
            <v>3244</v>
          </cell>
          <cell r="G154" t="str">
            <v>砲丸投</v>
          </cell>
          <cell r="H154">
            <v>1019</v>
          </cell>
        </row>
        <row r="155">
          <cell r="E155" t="str">
            <v>４００ｍ</v>
          </cell>
          <cell r="F155">
            <v>5996</v>
          </cell>
        </row>
        <row r="156">
          <cell r="E156" t="str">
            <v>１００ｍ</v>
          </cell>
          <cell r="F156">
            <v>1269</v>
          </cell>
          <cell r="G156" t="str">
            <v>走高跳</v>
          </cell>
          <cell r="H156">
            <v>154</v>
          </cell>
        </row>
        <row r="157">
          <cell r="E157" t="str">
            <v>１００ｍ</v>
          </cell>
          <cell r="F157">
            <v>1277</v>
          </cell>
          <cell r="G157" t="str">
            <v>２００ｍ</v>
          </cell>
          <cell r="H157">
            <v>2624</v>
          </cell>
        </row>
        <row r="165">
          <cell r="E165" t="str">
            <v>円盤投</v>
          </cell>
          <cell r="F165">
            <v>3193</v>
          </cell>
          <cell r="G165" t="str">
            <v>やり投</v>
          </cell>
          <cell r="H165">
            <v>3984</v>
          </cell>
        </row>
        <row r="166">
          <cell r="E166" t="str">
            <v>走幅跳</v>
          </cell>
          <cell r="F166">
            <v>504</v>
          </cell>
        </row>
        <row r="167">
          <cell r="E167" t="str">
            <v>砲丸投</v>
          </cell>
          <cell r="F167">
            <v>919</v>
          </cell>
        </row>
        <row r="168">
          <cell r="E168" t="str">
            <v>円盤投</v>
          </cell>
          <cell r="F168">
            <v>3141</v>
          </cell>
          <cell r="G168" t="str">
            <v>砲丸投</v>
          </cell>
          <cell r="H168">
            <v>1145</v>
          </cell>
        </row>
        <row r="169">
          <cell r="E169" t="str">
            <v>１００ｍ</v>
          </cell>
          <cell r="F169">
            <v>1234</v>
          </cell>
          <cell r="G169" t="str">
            <v>２００ｍ</v>
          </cell>
          <cell r="H169">
            <v>2544</v>
          </cell>
        </row>
        <row r="176">
          <cell r="E176" t="str">
            <v>３０００mＷ</v>
          </cell>
          <cell r="F176">
            <v>154071</v>
          </cell>
        </row>
        <row r="177">
          <cell r="E177" t="str">
            <v>３０００mＷ</v>
          </cell>
          <cell r="F177">
            <v>165431</v>
          </cell>
        </row>
        <row r="178">
          <cell r="E178" t="str">
            <v>１５００ｍ</v>
          </cell>
          <cell r="F178">
            <v>43907</v>
          </cell>
          <cell r="G178" t="str">
            <v>３０００ｍ</v>
          </cell>
          <cell r="H178">
            <v>93463</v>
          </cell>
        </row>
        <row r="179">
          <cell r="E179" t="str">
            <v>１５００ｍ</v>
          </cell>
          <cell r="F179">
            <v>44362</v>
          </cell>
          <cell r="G179" t="str">
            <v>８００ｍ</v>
          </cell>
          <cell r="H179">
            <v>22030</v>
          </cell>
        </row>
        <row r="180">
          <cell r="E180" t="str">
            <v>１５００ｍ</v>
          </cell>
          <cell r="F180">
            <v>44404</v>
          </cell>
          <cell r="G180" t="str">
            <v>３０００ｍ</v>
          </cell>
          <cell r="H180">
            <v>101340</v>
          </cell>
        </row>
        <row r="181">
          <cell r="E181" t="str">
            <v>８００ｍ</v>
          </cell>
          <cell r="F181">
            <v>22025</v>
          </cell>
        </row>
        <row r="182">
          <cell r="E182" t="str">
            <v>３０００ｍ</v>
          </cell>
          <cell r="F182">
            <v>101716</v>
          </cell>
        </row>
        <row r="183">
          <cell r="E183" t="str">
            <v>３０００mＷ</v>
          </cell>
          <cell r="F183">
            <v>163032</v>
          </cell>
        </row>
        <row r="184">
          <cell r="E184" t="str">
            <v>４００ｍ</v>
          </cell>
          <cell r="F184">
            <v>5733</v>
          </cell>
        </row>
        <row r="185">
          <cell r="E185" t="str">
            <v>４００ｍ</v>
          </cell>
          <cell r="F185">
            <v>5870</v>
          </cell>
          <cell r="G185" t="str">
            <v>４００ｍＨ</v>
          </cell>
          <cell r="H185">
            <v>6423</v>
          </cell>
        </row>
        <row r="186">
          <cell r="E186" t="str">
            <v>４００ｍ</v>
          </cell>
          <cell r="F186">
            <v>5972</v>
          </cell>
          <cell r="G186" t="str">
            <v>２００ｍ</v>
          </cell>
          <cell r="H186">
            <v>2594</v>
          </cell>
        </row>
        <row r="187">
          <cell r="E187" t="str">
            <v>走幅跳</v>
          </cell>
          <cell r="F187">
            <v>507</v>
          </cell>
          <cell r="G187" t="str">
            <v>走高跳</v>
          </cell>
          <cell r="H187">
            <v>135</v>
          </cell>
        </row>
        <row r="188">
          <cell r="E188" t="str">
            <v>４００ｍＨ</v>
          </cell>
          <cell r="F188">
            <v>6346</v>
          </cell>
          <cell r="G188" t="str">
            <v>１００ｍＨ</v>
          </cell>
          <cell r="H188">
            <v>1492</v>
          </cell>
        </row>
        <row r="189">
          <cell r="E189" t="str">
            <v>１００ｍ</v>
          </cell>
          <cell r="F189">
            <v>1221</v>
          </cell>
          <cell r="G189" t="str">
            <v>１００ｍＨ</v>
          </cell>
          <cell r="H189">
            <v>1384</v>
          </cell>
        </row>
        <row r="190">
          <cell r="E190" t="str">
            <v>１００ｍ</v>
          </cell>
          <cell r="F190">
            <v>1224</v>
          </cell>
          <cell r="G190" t="str">
            <v>１００ｍＨ</v>
          </cell>
          <cell r="H190">
            <v>1415</v>
          </cell>
        </row>
        <row r="193">
          <cell r="E193" t="str">
            <v>七種競技</v>
          </cell>
          <cell r="F193">
            <v>3031</v>
          </cell>
        </row>
        <row r="194">
          <cell r="E194" t="str">
            <v>１５００ｍ</v>
          </cell>
          <cell r="F194">
            <v>43937</v>
          </cell>
          <cell r="G194" t="str">
            <v>８００ｍ</v>
          </cell>
          <cell r="H194">
            <v>21633</v>
          </cell>
        </row>
        <row r="195">
          <cell r="E195" t="str">
            <v>１５００ｍ</v>
          </cell>
          <cell r="F195">
            <v>44300</v>
          </cell>
          <cell r="G195" t="str">
            <v>３０００ｍ</v>
          </cell>
          <cell r="H195">
            <v>94146</v>
          </cell>
        </row>
        <row r="196">
          <cell r="E196" t="str">
            <v>１５００ｍ</v>
          </cell>
          <cell r="F196">
            <v>44326</v>
          </cell>
          <cell r="G196" t="str">
            <v>３０００ｍ</v>
          </cell>
          <cell r="H196">
            <v>95322</v>
          </cell>
        </row>
        <row r="197">
          <cell r="E197" t="str">
            <v>走幅跳</v>
          </cell>
          <cell r="F197">
            <v>489</v>
          </cell>
        </row>
        <row r="198">
          <cell r="E198" t="str">
            <v>８００ｍ</v>
          </cell>
          <cell r="F198">
            <v>22008</v>
          </cell>
        </row>
        <row r="199">
          <cell r="E199" t="str">
            <v>８００ｍ</v>
          </cell>
          <cell r="F199">
            <v>22166</v>
          </cell>
        </row>
        <row r="200">
          <cell r="E200" t="str">
            <v>３０００ｍ</v>
          </cell>
          <cell r="F200">
            <v>94921</v>
          </cell>
        </row>
        <row r="201">
          <cell r="E201" t="str">
            <v>走高跳</v>
          </cell>
          <cell r="F201">
            <v>140</v>
          </cell>
        </row>
        <row r="202">
          <cell r="E202" t="str">
            <v>４００ｍＨ</v>
          </cell>
          <cell r="F202">
            <v>6737</v>
          </cell>
        </row>
        <row r="203">
          <cell r="E203" t="str">
            <v>１００ｍ</v>
          </cell>
          <cell r="F203">
            <v>1262</v>
          </cell>
          <cell r="G203" t="str">
            <v>２００ｍ</v>
          </cell>
          <cell r="H203">
            <v>2581</v>
          </cell>
        </row>
        <row r="204">
          <cell r="E204" t="str">
            <v>走高跳</v>
          </cell>
          <cell r="F204">
            <v>163</v>
          </cell>
        </row>
        <row r="205">
          <cell r="E205" t="str">
            <v>８００ｍ</v>
          </cell>
          <cell r="F205">
            <v>22085</v>
          </cell>
        </row>
        <row r="206">
          <cell r="E206" t="str">
            <v>やり投</v>
          </cell>
          <cell r="F206">
            <v>3509</v>
          </cell>
        </row>
        <row r="207">
          <cell r="E207" t="str">
            <v>１００ｍＨ</v>
          </cell>
          <cell r="F207">
            <v>1748</v>
          </cell>
        </row>
        <row r="208">
          <cell r="E208" t="str">
            <v>走高跳</v>
          </cell>
          <cell r="F208">
            <v>140</v>
          </cell>
        </row>
        <row r="215">
          <cell r="E215" t="str">
            <v>１５００ｍ</v>
          </cell>
          <cell r="F215">
            <v>44219</v>
          </cell>
          <cell r="G215" t="str">
            <v>８００ｍ</v>
          </cell>
          <cell r="H215">
            <v>21733</v>
          </cell>
        </row>
        <row r="216">
          <cell r="E216" t="str">
            <v>１００ｍ</v>
          </cell>
          <cell r="F216">
            <v>1225</v>
          </cell>
        </row>
        <row r="217">
          <cell r="E217" t="str">
            <v>４００ｍ</v>
          </cell>
          <cell r="F217">
            <v>10160</v>
          </cell>
        </row>
        <row r="225">
          <cell r="E225" t="str">
            <v>１００ｍ</v>
          </cell>
          <cell r="F225">
            <v>1267</v>
          </cell>
          <cell r="G225" t="str">
            <v>２００ｍ</v>
          </cell>
          <cell r="H225">
            <v>2629</v>
          </cell>
        </row>
        <row r="226">
          <cell r="E226" t="str">
            <v>２００ｍ</v>
          </cell>
          <cell r="F226">
            <v>2568</v>
          </cell>
        </row>
        <row r="227">
          <cell r="E227" t="str">
            <v>４００ｍＨ</v>
          </cell>
          <cell r="F227">
            <v>10925</v>
          </cell>
          <cell r="G227" t="str">
            <v>走幅跳</v>
          </cell>
          <cell r="H227">
            <v>510</v>
          </cell>
          <cell r="I227" t="str">
            <v>１００ｍＨ</v>
          </cell>
        </row>
        <row r="228">
          <cell r="E228" t="str">
            <v>七種競技</v>
          </cell>
          <cell r="F228">
            <v>3021</v>
          </cell>
        </row>
        <row r="229">
          <cell r="E229" t="str">
            <v>七種競技</v>
          </cell>
          <cell r="F229">
            <v>2984</v>
          </cell>
        </row>
        <row r="230">
          <cell r="E230" t="str">
            <v>砲丸投</v>
          </cell>
          <cell r="F230">
            <v>972</v>
          </cell>
        </row>
        <row r="231">
          <cell r="E231" t="str">
            <v>１００ｍ</v>
          </cell>
          <cell r="F231">
            <v>1271</v>
          </cell>
          <cell r="G231" t="str">
            <v>２００ｍ</v>
          </cell>
          <cell r="H231">
            <v>2628</v>
          </cell>
        </row>
        <row r="235">
          <cell r="E235" t="str">
            <v>４００ｍ</v>
          </cell>
          <cell r="F235">
            <v>10094</v>
          </cell>
        </row>
        <row r="236">
          <cell r="E236" t="str">
            <v>４００ｍＨ</v>
          </cell>
          <cell r="F236">
            <v>10626</v>
          </cell>
        </row>
        <row r="237">
          <cell r="E237" t="str">
            <v>４００ｍＨ</v>
          </cell>
          <cell r="F237">
            <v>10818</v>
          </cell>
        </row>
        <row r="239">
          <cell r="E239" t="str">
            <v>１００ｍＨ</v>
          </cell>
          <cell r="F239">
            <v>1620</v>
          </cell>
        </row>
        <row r="240">
          <cell r="E240" t="str">
            <v>走幅跳</v>
          </cell>
          <cell r="F240">
            <v>509</v>
          </cell>
        </row>
        <row r="241">
          <cell r="E241" t="str">
            <v>８００ｍ</v>
          </cell>
          <cell r="F241">
            <v>21789</v>
          </cell>
        </row>
        <row r="242">
          <cell r="E242" t="str">
            <v>４００ｍＨ</v>
          </cell>
          <cell r="F242">
            <v>10908</v>
          </cell>
        </row>
        <row r="243">
          <cell r="E243" t="str">
            <v>走幅跳</v>
          </cell>
          <cell r="F243">
            <v>541</v>
          </cell>
          <cell r="G243" t="str">
            <v>１００ｍＨ</v>
          </cell>
          <cell r="H243">
            <v>1564</v>
          </cell>
        </row>
        <row r="248">
          <cell r="E248" t="str">
            <v>４００ｍ</v>
          </cell>
          <cell r="F248">
            <v>10030</v>
          </cell>
        </row>
        <row r="252">
          <cell r="E252" t="str">
            <v>やり投</v>
          </cell>
          <cell r="F252">
            <v>3285</v>
          </cell>
          <cell r="G252" t="str">
            <v>円盤投</v>
          </cell>
          <cell r="H252">
            <v>2922</v>
          </cell>
        </row>
        <row r="253">
          <cell r="E253" t="str">
            <v>走高跳</v>
          </cell>
          <cell r="F253">
            <v>150</v>
          </cell>
        </row>
        <row r="254">
          <cell r="E254" t="str">
            <v>走高跳</v>
          </cell>
          <cell r="F254">
            <v>150</v>
          </cell>
        </row>
        <row r="255">
          <cell r="E255" t="str">
            <v>３０００ｍ</v>
          </cell>
          <cell r="F255">
            <v>93045</v>
          </cell>
        </row>
        <row r="256">
          <cell r="E256" t="str">
            <v>３０００ｍ</v>
          </cell>
          <cell r="F256">
            <v>94345</v>
          </cell>
        </row>
        <row r="257">
          <cell r="E257" t="str">
            <v>１００ｍ</v>
          </cell>
          <cell r="F257">
            <v>1253</v>
          </cell>
          <cell r="G257" t="str">
            <v>２００ｍ</v>
          </cell>
          <cell r="H257">
            <v>2611</v>
          </cell>
        </row>
        <row r="258">
          <cell r="E258" t="str">
            <v>やり投</v>
          </cell>
          <cell r="F258">
            <v>3287</v>
          </cell>
          <cell r="G258" t="str">
            <v>円盤投</v>
          </cell>
          <cell r="H258">
            <v>2956</v>
          </cell>
        </row>
        <row r="259">
          <cell r="E259" t="str">
            <v>円盤投</v>
          </cell>
          <cell r="F259">
            <v>2855</v>
          </cell>
        </row>
        <row r="260">
          <cell r="E260" t="str">
            <v>１００ｍ</v>
          </cell>
          <cell r="F260">
            <v>1241</v>
          </cell>
          <cell r="G260" t="str">
            <v>１００ｍＨ</v>
          </cell>
          <cell r="H260">
            <v>1435</v>
          </cell>
        </row>
        <row r="261">
          <cell r="E261" t="str">
            <v>４００ｍ</v>
          </cell>
          <cell r="F261">
            <v>5697</v>
          </cell>
          <cell r="G261" t="str">
            <v>２００ｍ</v>
          </cell>
          <cell r="H261">
            <v>2600</v>
          </cell>
        </row>
        <row r="262">
          <cell r="E262" t="str">
            <v>４００ｍ</v>
          </cell>
          <cell r="F262">
            <v>5645</v>
          </cell>
          <cell r="G262" t="str">
            <v>２００ｍ</v>
          </cell>
          <cell r="H262">
            <v>2537</v>
          </cell>
        </row>
        <row r="268">
          <cell r="E268" t="str">
            <v>走幅跳</v>
          </cell>
          <cell r="F268">
            <v>509</v>
          </cell>
        </row>
        <row r="269">
          <cell r="E269" t="str">
            <v>１００ｍ</v>
          </cell>
          <cell r="F269">
            <v>1263</v>
          </cell>
        </row>
        <row r="270">
          <cell r="E270" t="str">
            <v>１５００ｍ</v>
          </cell>
          <cell r="F270">
            <v>43545</v>
          </cell>
        </row>
        <row r="271">
          <cell r="E271" t="str">
            <v>１５００ｍ</v>
          </cell>
          <cell r="F271">
            <v>43527</v>
          </cell>
          <cell r="G271" t="str">
            <v>３０００ｍ</v>
          </cell>
          <cell r="H271">
            <v>95304</v>
          </cell>
        </row>
        <row r="272">
          <cell r="E272" t="str">
            <v>４００ｍＨ</v>
          </cell>
          <cell r="F272">
            <v>10914</v>
          </cell>
        </row>
        <row r="273">
          <cell r="E273" t="str">
            <v>４００ｍＨ</v>
          </cell>
          <cell r="F273">
            <v>10806</v>
          </cell>
        </row>
        <row r="274">
          <cell r="E274" t="str">
            <v>やり投</v>
          </cell>
          <cell r="F274">
            <v>3148</v>
          </cell>
        </row>
        <row r="275">
          <cell r="E275" t="str">
            <v>やり投</v>
          </cell>
          <cell r="F275">
            <v>4238</v>
          </cell>
          <cell r="G275" t="str">
            <v>円盤投</v>
          </cell>
          <cell r="H275">
            <v>3088</v>
          </cell>
          <cell r="I275" t="str">
            <v>砲丸投</v>
          </cell>
        </row>
        <row r="276">
          <cell r="E276" t="str">
            <v>円盤投</v>
          </cell>
          <cell r="F276">
            <v>3475</v>
          </cell>
        </row>
        <row r="277">
          <cell r="E277" t="str">
            <v>円盤投</v>
          </cell>
          <cell r="F277">
            <v>3152</v>
          </cell>
          <cell r="G277" t="str">
            <v>砲丸投</v>
          </cell>
          <cell r="H277">
            <v>1152</v>
          </cell>
        </row>
        <row r="278">
          <cell r="E278" t="str">
            <v>走幅跳</v>
          </cell>
          <cell r="F278">
            <v>517</v>
          </cell>
          <cell r="G278" t="str">
            <v>走高跳</v>
          </cell>
          <cell r="H278">
            <v>166</v>
          </cell>
        </row>
        <row r="279">
          <cell r="E279" t="str">
            <v>走幅跳</v>
          </cell>
          <cell r="F279">
            <v>532</v>
          </cell>
          <cell r="G279" t="str">
            <v>走高跳</v>
          </cell>
          <cell r="H279">
            <v>145</v>
          </cell>
        </row>
        <row r="280">
          <cell r="E280" t="str">
            <v>砲丸投</v>
          </cell>
          <cell r="F280">
            <v>1128</v>
          </cell>
        </row>
        <row r="281">
          <cell r="E281" t="str">
            <v>８００ｍ</v>
          </cell>
          <cell r="F281">
            <v>21439</v>
          </cell>
        </row>
        <row r="282">
          <cell r="E282" t="str">
            <v>８００ｍ</v>
          </cell>
          <cell r="F282">
            <v>21807</v>
          </cell>
        </row>
        <row r="283">
          <cell r="E283" t="str">
            <v>１００ｍＨ</v>
          </cell>
          <cell r="F283">
            <v>1579</v>
          </cell>
        </row>
        <row r="284">
          <cell r="E284" t="str">
            <v>走高跳</v>
          </cell>
          <cell r="F284">
            <v>163</v>
          </cell>
        </row>
        <row r="285">
          <cell r="E285" t="str">
            <v>やり投</v>
          </cell>
          <cell r="F285">
            <v>3349</v>
          </cell>
        </row>
        <row r="286">
          <cell r="E286" t="str">
            <v>３０００mＷ</v>
          </cell>
          <cell r="F286">
            <v>150591</v>
          </cell>
        </row>
        <row r="287">
          <cell r="E287" t="str">
            <v>３０００mＷ</v>
          </cell>
          <cell r="F287">
            <v>162813</v>
          </cell>
        </row>
        <row r="288">
          <cell r="E288" t="str">
            <v>やり投</v>
          </cell>
          <cell r="F288">
            <v>3364</v>
          </cell>
        </row>
        <row r="290">
          <cell r="E290" t="str">
            <v>砲丸投</v>
          </cell>
          <cell r="F290">
            <v>941</v>
          </cell>
        </row>
        <row r="291">
          <cell r="E291" t="str">
            <v>砲丸投</v>
          </cell>
          <cell r="F291">
            <v>1060</v>
          </cell>
        </row>
        <row r="292">
          <cell r="E292" t="str">
            <v>１００ｍＨ</v>
          </cell>
          <cell r="F292">
            <v>1558</v>
          </cell>
        </row>
        <row r="293">
          <cell r="E293" t="str">
            <v>１５００ｍ</v>
          </cell>
          <cell r="F293">
            <v>43285</v>
          </cell>
        </row>
        <row r="294">
          <cell r="E294" t="str">
            <v>１５００ｍ</v>
          </cell>
          <cell r="F294">
            <v>43384</v>
          </cell>
          <cell r="G294" t="str">
            <v>８００ｍ</v>
          </cell>
          <cell r="H294">
            <v>21800</v>
          </cell>
        </row>
        <row r="295">
          <cell r="E295" t="str">
            <v>１５００ｍ</v>
          </cell>
          <cell r="F295">
            <v>43345</v>
          </cell>
        </row>
        <row r="296">
          <cell r="E296" t="str">
            <v>３０００ｍ</v>
          </cell>
          <cell r="F296">
            <v>92976</v>
          </cell>
        </row>
        <row r="297">
          <cell r="E297" t="str">
            <v>３０００ｍ</v>
          </cell>
          <cell r="F297">
            <v>93266</v>
          </cell>
        </row>
        <row r="298">
          <cell r="E298" t="str">
            <v>３０００ｍ</v>
          </cell>
          <cell r="F298">
            <v>93547</v>
          </cell>
        </row>
        <row r="309">
          <cell r="E309" t="str">
            <v>４００ｍ</v>
          </cell>
          <cell r="F309">
            <v>10013</v>
          </cell>
        </row>
        <row r="310">
          <cell r="E310" t="str">
            <v>３０００mＷ</v>
          </cell>
          <cell r="F310">
            <v>201306</v>
          </cell>
        </row>
        <row r="311">
          <cell r="E311" t="str">
            <v>８００ｍ</v>
          </cell>
          <cell r="F311">
            <v>21676</v>
          </cell>
        </row>
        <row r="312">
          <cell r="E312" t="str">
            <v>走高跳</v>
          </cell>
          <cell r="F312">
            <v>150</v>
          </cell>
        </row>
        <row r="313">
          <cell r="E313" t="str">
            <v>七種競技</v>
          </cell>
          <cell r="F313">
            <v>3003</v>
          </cell>
        </row>
        <row r="314">
          <cell r="E314" t="str">
            <v>砲丸投</v>
          </cell>
          <cell r="F314">
            <v>997</v>
          </cell>
          <cell r="G314" t="str">
            <v>円盤投</v>
          </cell>
          <cell r="H314">
            <v>3539</v>
          </cell>
        </row>
        <row r="315">
          <cell r="E315" t="str">
            <v>やり投</v>
          </cell>
          <cell r="F315">
            <v>4026</v>
          </cell>
        </row>
        <row r="316">
          <cell r="E316" t="str">
            <v>走幅跳</v>
          </cell>
          <cell r="F316">
            <v>556</v>
          </cell>
        </row>
        <row r="317">
          <cell r="E317" t="str">
            <v>１００ｍ</v>
          </cell>
          <cell r="F317">
            <v>1219</v>
          </cell>
        </row>
        <row r="318">
          <cell r="E318" t="str">
            <v>４００ｍ</v>
          </cell>
          <cell r="F318">
            <v>10223</v>
          </cell>
        </row>
        <row r="319">
          <cell r="E319" t="str">
            <v>８００ｍ</v>
          </cell>
          <cell r="F319">
            <v>21951</v>
          </cell>
          <cell r="G319" t="str">
            <v>１５００ｍ</v>
          </cell>
          <cell r="H319">
            <v>44888</v>
          </cell>
        </row>
        <row r="320">
          <cell r="E320" t="str">
            <v>３０００mＷ</v>
          </cell>
          <cell r="F320">
            <v>191555</v>
          </cell>
        </row>
        <row r="321">
          <cell r="E321" t="str">
            <v>１００ｍＨ</v>
          </cell>
          <cell r="F321">
            <v>1557</v>
          </cell>
          <cell r="G321" t="str">
            <v>４００ｍＨ</v>
          </cell>
          <cell r="H321">
            <v>10858</v>
          </cell>
        </row>
        <row r="322">
          <cell r="E322" t="str">
            <v>円盤投</v>
          </cell>
          <cell r="F322">
            <v>3651</v>
          </cell>
        </row>
        <row r="323">
          <cell r="E323" t="str">
            <v>やり投</v>
          </cell>
          <cell r="F323">
            <v>3642</v>
          </cell>
        </row>
        <row r="324">
          <cell r="E324" t="str">
            <v>走幅跳</v>
          </cell>
          <cell r="F324">
            <v>512</v>
          </cell>
          <cell r="G324" t="str">
            <v>七種競技</v>
          </cell>
          <cell r="H324">
            <v>3539</v>
          </cell>
        </row>
        <row r="325">
          <cell r="E325" t="str">
            <v>走高跳</v>
          </cell>
          <cell r="F325">
            <v>156</v>
          </cell>
        </row>
        <row r="326">
          <cell r="E326" t="str">
            <v>１００ｍ</v>
          </cell>
          <cell r="F326">
            <v>1188</v>
          </cell>
          <cell r="G326" t="str">
            <v>２００ｍ</v>
          </cell>
          <cell r="H326">
            <v>2540</v>
          </cell>
        </row>
        <row r="327">
          <cell r="E327" t="str">
            <v>１００ｍ</v>
          </cell>
          <cell r="F327">
            <v>1197</v>
          </cell>
          <cell r="G327" t="str">
            <v>２００ｍ</v>
          </cell>
          <cell r="H327">
            <v>2597</v>
          </cell>
        </row>
        <row r="328">
          <cell r="E328" t="str">
            <v>４００ｍ</v>
          </cell>
          <cell r="F328">
            <v>5858</v>
          </cell>
          <cell r="G328" t="str">
            <v>８００ｍ</v>
          </cell>
          <cell r="H328">
            <v>21552</v>
          </cell>
        </row>
        <row r="329">
          <cell r="E329" t="str">
            <v>４００ｍ</v>
          </cell>
          <cell r="F329">
            <v>10269</v>
          </cell>
        </row>
        <row r="330">
          <cell r="E330" t="str">
            <v>七種競技</v>
          </cell>
          <cell r="F330">
            <v>3291</v>
          </cell>
        </row>
        <row r="331">
          <cell r="E331" t="str">
            <v>８００ｍ</v>
          </cell>
          <cell r="F331">
            <v>21893</v>
          </cell>
          <cell r="G331" t="str">
            <v>１５００ｍ</v>
          </cell>
          <cell r="H331">
            <v>44696</v>
          </cell>
        </row>
        <row r="332">
          <cell r="E332" t="str">
            <v>３０００mＷ</v>
          </cell>
          <cell r="F332">
            <v>214744</v>
          </cell>
        </row>
        <row r="333">
          <cell r="E333" t="str">
            <v>１５００ｍ</v>
          </cell>
          <cell r="F333">
            <v>44828</v>
          </cell>
          <cell r="G333" t="str">
            <v>３０００ｍ</v>
          </cell>
          <cell r="H333">
            <v>103010</v>
          </cell>
        </row>
        <row r="334">
          <cell r="E334" t="str">
            <v>１００ｍＨ</v>
          </cell>
          <cell r="F334">
            <v>1598</v>
          </cell>
          <cell r="G334" t="str">
            <v>４００ｍＨ</v>
          </cell>
          <cell r="H334">
            <v>10382</v>
          </cell>
        </row>
        <row r="335">
          <cell r="E335" t="str">
            <v>４００ｍＨ</v>
          </cell>
          <cell r="F335">
            <v>10874</v>
          </cell>
        </row>
        <row r="336">
          <cell r="E336" t="str">
            <v>３０００mＷ</v>
          </cell>
          <cell r="F336">
            <v>165462</v>
          </cell>
        </row>
        <row r="337">
          <cell r="E337" t="str">
            <v>砲丸投</v>
          </cell>
          <cell r="F337">
            <v>1335</v>
          </cell>
          <cell r="G337" t="str">
            <v>円盤投</v>
          </cell>
          <cell r="H337">
            <v>4506</v>
          </cell>
        </row>
        <row r="338">
          <cell r="E338" t="str">
            <v>砲丸投</v>
          </cell>
          <cell r="F338">
            <v>1023</v>
          </cell>
          <cell r="G338" t="str">
            <v>やり投</v>
          </cell>
          <cell r="H338">
            <v>3698</v>
          </cell>
        </row>
        <row r="344">
          <cell r="E344" t="str">
            <v>１００ｍＨ</v>
          </cell>
          <cell r="F344">
            <v>1805</v>
          </cell>
        </row>
        <row r="347">
          <cell r="E347" t="str">
            <v>１００ｍＨ</v>
          </cell>
          <cell r="F347">
            <v>1690</v>
          </cell>
          <cell r="G347" t="str">
            <v>４００ｍＨ</v>
          </cell>
          <cell r="H347">
            <v>11129</v>
          </cell>
        </row>
        <row r="348">
          <cell r="E348" t="str">
            <v>円盤投</v>
          </cell>
          <cell r="F348">
            <v>3447</v>
          </cell>
          <cell r="G348" t="str">
            <v>やり投</v>
          </cell>
          <cell r="H348">
            <v>2880</v>
          </cell>
        </row>
        <row r="349">
          <cell r="E349" t="str">
            <v>１００ｍ</v>
          </cell>
          <cell r="F349">
            <v>1164</v>
          </cell>
          <cell r="G349" t="str">
            <v>２００ｍ</v>
          </cell>
          <cell r="H349">
            <v>2502</v>
          </cell>
        </row>
        <row r="350">
          <cell r="E350" t="str">
            <v>砲丸投</v>
          </cell>
          <cell r="F350">
            <v>874</v>
          </cell>
          <cell r="G350" t="str">
            <v>円盤投</v>
          </cell>
          <cell r="H350">
            <v>2677</v>
          </cell>
          <cell r="I350" t="str">
            <v>やり投</v>
          </cell>
        </row>
        <row r="351">
          <cell r="E351" t="str">
            <v>走高跳</v>
          </cell>
          <cell r="F351">
            <v>162</v>
          </cell>
        </row>
        <row r="353">
          <cell r="E353" t="str">
            <v>８００ｍ</v>
          </cell>
          <cell r="F353">
            <v>22811</v>
          </cell>
        </row>
        <row r="354">
          <cell r="E354" t="str">
            <v>１００ｍ</v>
          </cell>
          <cell r="F354">
            <v>1287</v>
          </cell>
          <cell r="G354" t="str">
            <v>１００ｍＨ</v>
          </cell>
          <cell r="H354">
            <v>1669</v>
          </cell>
        </row>
        <row r="355">
          <cell r="E355" t="str">
            <v>１５００ｍ</v>
          </cell>
          <cell r="F355">
            <v>45026</v>
          </cell>
          <cell r="G355" t="str">
            <v>３０００ｍ</v>
          </cell>
          <cell r="H355">
            <v>102709</v>
          </cell>
        </row>
        <row r="356">
          <cell r="E356" t="str">
            <v>３０００ｍ</v>
          </cell>
          <cell r="F356">
            <v>104301</v>
          </cell>
        </row>
        <row r="357">
          <cell r="E357" t="str">
            <v>４００ｍ</v>
          </cell>
          <cell r="F357">
            <v>10422</v>
          </cell>
        </row>
        <row r="358">
          <cell r="E358" t="str">
            <v>４００ｍＨ</v>
          </cell>
          <cell r="F358">
            <v>10752</v>
          </cell>
        </row>
        <row r="359">
          <cell r="E359" t="str">
            <v>３０００ｍ</v>
          </cell>
          <cell r="F359">
            <v>101675</v>
          </cell>
        </row>
        <row r="365">
          <cell r="E365" t="str">
            <v>４００ｍ</v>
          </cell>
          <cell r="F365">
            <v>10547</v>
          </cell>
        </row>
        <row r="366">
          <cell r="E366" t="str">
            <v>２００ｍ</v>
          </cell>
          <cell r="F366">
            <v>2781</v>
          </cell>
        </row>
        <row r="367">
          <cell r="E367" t="str">
            <v>走幅跳</v>
          </cell>
          <cell r="F367">
            <v>526</v>
          </cell>
        </row>
        <row r="374">
          <cell r="E374" t="str">
            <v>２００ｍ</v>
          </cell>
          <cell r="F374">
            <v>2813</v>
          </cell>
        </row>
        <row r="375">
          <cell r="E375" t="str">
            <v>走幅跳</v>
          </cell>
          <cell r="F375">
            <v>529</v>
          </cell>
        </row>
        <row r="376">
          <cell r="E376" t="str">
            <v>１００ｍ</v>
          </cell>
          <cell r="F376">
            <v>1254</v>
          </cell>
          <cell r="G376" t="str">
            <v>２００ｍ</v>
          </cell>
          <cell r="H376">
            <v>2732</v>
          </cell>
        </row>
        <row r="377">
          <cell r="E377" t="str">
            <v>七種競技</v>
          </cell>
          <cell r="F377">
            <v>3345</v>
          </cell>
        </row>
        <row r="378">
          <cell r="E378" t="str">
            <v>走高跳</v>
          </cell>
          <cell r="F378">
            <v>145</v>
          </cell>
        </row>
        <row r="388">
          <cell r="E388" t="str">
            <v>走幅跳</v>
          </cell>
          <cell r="F388">
            <v>533</v>
          </cell>
        </row>
        <row r="390">
          <cell r="E390" t="str">
            <v>８００ｍ</v>
          </cell>
          <cell r="F390">
            <v>22507</v>
          </cell>
        </row>
        <row r="393">
          <cell r="E393" t="str">
            <v>１００ｍＨ</v>
          </cell>
          <cell r="F393">
            <v>1694</v>
          </cell>
        </row>
        <row r="396">
          <cell r="E396" t="str">
            <v>４００ｍＨ</v>
          </cell>
          <cell r="F396">
            <v>11289</v>
          </cell>
        </row>
        <row r="397">
          <cell r="E397" t="str">
            <v>砲丸投</v>
          </cell>
          <cell r="F397">
            <v>874</v>
          </cell>
        </row>
        <row r="398">
          <cell r="E398" t="str">
            <v>やり投</v>
          </cell>
          <cell r="F398">
            <v>3137</v>
          </cell>
        </row>
        <row r="399">
          <cell r="E399" t="str">
            <v>走高跳</v>
          </cell>
          <cell r="F399">
            <v>153</v>
          </cell>
        </row>
        <row r="400">
          <cell r="E400" t="str">
            <v>１５００ｍ</v>
          </cell>
          <cell r="F400">
            <v>45032</v>
          </cell>
          <cell r="G400" t="str">
            <v>３０００ｍ</v>
          </cell>
          <cell r="H400">
            <v>105195</v>
          </cell>
        </row>
        <row r="401">
          <cell r="E401" t="str">
            <v>８００ｍ</v>
          </cell>
          <cell r="F401">
            <v>22462</v>
          </cell>
        </row>
        <row r="402">
          <cell r="E402" t="str">
            <v>１５００ｍ</v>
          </cell>
          <cell r="F402">
            <v>44784</v>
          </cell>
          <cell r="G402" t="str">
            <v>３０００ｍ</v>
          </cell>
          <cell r="H402">
            <v>101075</v>
          </cell>
        </row>
        <row r="408">
          <cell r="E408" t="str">
            <v>走高跳</v>
          </cell>
          <cell r="F408">
            <v>162</v>
          </cell>
        </row>
        <row r="409">
          <cell r="E409" t="str">
            <v>４００ｍ</v>
          </cell>
          <cell r="F409">
            <v>10486</v>
          </cell>
        </row>
        <row r="410">
          <cell r="E410" t="str">
            <v>砲丸投</v>
          </cell>
          <cell r="F410">
            <v>866</v>
          </cell>
        </row>
        <row r="411">
          <cell r="E411" t="str">
            <v>円盤投</v>
          </cell>
          <cell r="F411">
            <v>2605</v>
          </cell>
        </row>
        <row r="412">
          <cell r="E412" t="str">
            <v>走幅跳</v>
          </cell>
          <cell r="F412">
            <v>524</v>
          </cell>
        </row>
        <row r="413">
          <cell r="E413" t="str">
            <v>走高跳</v>
          </cell>
          <cell r="F413">
            <v>150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31"/>
  <sheetViews>
    <sheetView view="pageBreakPreview" zoomScaleNormal="100" zoomScaleSheetLayoutView="100" workbookViewId="0">
      <selection activeCell="D33" sqref="D33"/>
    </sheetView>
  </sheetViews>
  <sheetFormatPr defaultRowHeight="18.75" customHeight="1"/>
  <cols>
    <col min="1" max="1" width="17.5" style="73" customWidth="1"/>
    <col min="2" max="2" width="7.125" style="73" customWidth="1"/>
    <col min="3" max="3" width="24.125" style="73" customWidth="1"/>
    <col min="4" max="4" width="76.125" style="73" customWidth="1"/>
    <col min="5" max="16384" width="9" style="73"/>
  </cols>
  <sheetData>
    <row r="1" spans="1:4" ht="18.75" customHeight="1">
      <c r="A1" s="154" t="s">
        <v>549</v>
      </c>
      <c r="B1" s="155" t="s">
        <v>542</v>
      </c>
      <c r="C1" s="156"/>
      <c r="D1" s="157"/>
    </row>
    <row r="2" spans="1:4" ht="18.75" customHeight="1">
      <c r="A2" s="158" t="s">
        <v>548</v>
      </c>
      <c r="B2" s="81" t="s">
        <v>543</v>
      </c>
      <c r="C2" s="82"/>
      <c r="D2" s="159"/>
    </row>
    <row r="3" spans="1:4" ht="18.75" customHeight="1">
      <c r="A3" s="158" t="s">
        <v>550</v>
      </c>
      <c r="B3" s="81" t="s">
        <v>544</v>
      </c>
      <c r="C3" s="82"/>
      <c r="D3" s="159"/>
    </row>
    <row r="4" spans="1:4" ht="18.75" customHeight="1">
      <c r="A4" s="160"/>
      <c r="B4" s="81" t="s">
        <v>545</v>
      </c>
      <c r="C4" s="82"/>
      <c r="D4" s="159"/>
    </row>
    <row r="5" spans="1:4" ht="18.75" customHeight="1">
      <c r="A5" s="161" t="s">
        <v>551</v>
      </c>
      <c r="B5" s="81" t="s">
        <v>546</v>
      </c>
      <c r="C5" s="82"/>
      <c r="D5" s="159"/>
    </row>
    <row r="6" spans="1:4" ht="18.75" customHeight="1">
      <c r="A6" s="162" t="s">
        <v>552</v>
      </c>
      <c r="B6" s="150" t="s">
        <v>547</v>
      </c>
      <c r="C6" s="151"/>
      <c r="D6" s="163"/>
    </row>
    <row r="7" spans="1:4" s="75" customFormat="1" ht="18.75" customHeight="1">
      <c r="A7" s="164" t="s">
        <v>111</v>
      </c>
      <c r="B7" s="74" t="s">
        <v>112</v>
      </c>
      <c r="C7" s="190" t="s">
        <v>113</v>
      </c>
      <c r="D7" s="191"/>
    </row>
    <row r="8" spans="1:4" s="75" customFormat="1" ht="18.75" customHeight="1">
      <c r="A8" s="165" t="s">
        <v>536</v>
      </c>
      <c r="B8" s="149">
        <v>1</v>
      </c>
      <c r="C8" s="149" t="s">
        <v>537</v>
      </c>
      <c r="D8" s="166" t="s">
        <v>538</v>
      </c>
    </row>
    <row r="9" spans="1:4" ht="18.75" customHeight="1">
      <c r="A9" s="167" t="s">
        <v>114</v>
      </c>
      <c r="B9" s="76">
        <v>1</v>
      </c>
      <c r="C9" s="76" t="s">
        <v>115</v>
      </c>
      <c r="D9" s="168" t="s">
        <v>139</v>
      </c>
    </row>
    <row r="10" spans="1:4" ht="18.75" customHeight="1">
      <c r="A10" s="167" t="s">
        <v>116</v>
      </c>
      <c r="B10" s="77">
        <v>2</v>
      </c>
      <c r="C10" s="77" t="s">
        <v>140</v>
      </c>
      <c r="D10" s="169" t="s">
        <v>117</v>
      </c>
    </row>
    <row r="11" spans="1:4" ht="18.75" customHeight="1">
      <c r="A11" s="170"/>
      <c r="B11" s="77">
        <v>3</v>
      </c>
      <c r="C11" s="77" t="s">
        <v>141</v>
      </c>
      <c r="D11" s="169"/>
    </row>
    <row r="12" spans="1:4" ht="18.75" customHeight="1">
      <c r="A12" s="170"/>
      <c r="B12" s="77">
        <v>4</v>
      </c>
      <c r="C12" s="77" t="s">
        <v>142</v>
      </c>
      <c r="D12" s="169"/>
    </row>
    <row r="13" spans="1:4" ht="18.75" customHeight="1">
      <c r="A13" s="170"/>
      <c r="B13" s="77">
        <v>5</v>
      </c>
      <c r="C13" s="77" t="s">
        <v>118</v>
      </c>
      <c r="D13" s="169" t="s">
        <v>539</v>
      </c>
    </row>
    <row r="14" spans="1:4" ht="18.75" customHeight="1">
      <c r="A14" s="170"/>
      <c r="B14" s="77">
        <v>6</v>
      </c>
      <c r="C14" s="77" t="s">
        <v>119</v>
      </c>
      <c r="D14" s="169"/>
    </row>
    <row r="15" spans="1:4" ht="18.75" customHeight="1">
      <c r="A15" s="170"/>
      <c r="B15" s="77">
        <v>7</v>
      </c>
      <c r="C15" s="77" t="s">
        <v>120</v>
      </c>
      <c r="D15" s="169" t="s">
        <v>121</v>
      </c>
    </row>
    <row r="16" spans="1:4" ht="18.75" customHeight="1">
      <c r="A16" s="170"/>
      <c r="B16" s="77">
        <v>8</v>
      </c>
      <c r="C16" s="77" t="s">
        <v>122</v>
      </c>
      <c r="D16" s="169" t="s">
        <v>123</v>
      </c>
    </row>
    <row r="17" spans="1:4" ht="32.25" customHeight="1">
      <c r="A17" s="170"/>
      <c r="B17" s="77">
        <v>9</v>
      </c>
      <c r="C17" s="78" t="s">
        <v>124</v>
      </c>
      <c r="D17" s="171" t="s">
        <v>556</v>
      </c>
    </row>
    <row r="18" spans="1:4" ht="32.25" customHeight="1" thickBot="1">
      <c r="A18" s="172"/>
      <c r="B18" s="173">
        <v>10</v>
      </c>
      <c r="C18" s="173" t="s">
        <v>125</v>
      </c>
      <c r="D18" s="174" t="s">
        <v>143</v>
      </c>
    </row>
    <row r="19" spans="1:4" ht="24" customHeight="1">
      <c r="A19" s="185" t="s">
        <v>553</v>
      </c>
      <c r="B19" s="175" t="s">
        <v>554</v>
      </c>
      <c r="C19" s="176"/>
      <c r="D19" s="177"/>
    </row>
    <row r="20" spans="1:4" ht="18.75" customHeight="1">
      <c r="A20" s="178" t="s">
        <v>126</v>
      </c>
      <c r="B20" s="152" t="s">
        <v>557</v>
      </c>
      <c r="C20" s="153"/>
      <c r="D20" s="179"/>
    </row>
    <row r="21" spans="1:4" ht="18.75" customHeight="1">
      <c r="A21" s="178" t="s">
        <v>127</v>
      </c>
      <c r="B21" s="79" t="s">
        <v>128</v>
      </c>
      <c r="C21" s="80"/>
      <c r="D21" s="180"/>
    </row>
    <row r="22" spans="1:4" ht="18.75" customHeight="1">
      <c r="A22" s="178"/>
      <c r="B22" s="79" t="s">
        <v>129</v>
      </c>
      <c r="C22" s="80"/>
      <c r="D22" s="180"/>
    </row>
    <row r="23" spans="1:4" ht="18.75" customHeight="1">
      <c r="A23" s="178"/>
      <c r="B23" s="79" t="s">
        <v>130</v>
      </c>
      <c r="C23" s="80"/>
      <c r="D23" s="180"/>
    </row>
    <row r="24" spans="1:4" ht="18.75" customHeight="1">
      <c r="A24" s="178"/>
      <c r="B24" s="79" t="s">
        <v>131</v>
      </c>
      <c r="C24" s="80"/>
      <c r="D24" s="180"/>
    </row>
    <row r="25" spans="1:4" ht="18.75" customHeight="1">
      <c r="A25" s="178"/>
      <c r="B25" s="79" t="s">
        <v>132</v>
      </c>
      <c r="C25" s="80"/>
      <c r="D25" s="180"/>
    </row>
    <row r="26" spans="1:4" ht="18.75" customHeight="1" thickBot="1">
      <c r="A26" s="181"/>
      <c r="B26" s="182" t="s">
        <v>133</v>
      </c>
      <c r="C26" s="183"/>
      <c r="D26" s="184"/>
    </row>
    <row r="27" spans="1:4" ht="18.75" customHeight="1">
      <c r="A27" s="186" t="s">
        <v>134</v>
      </c>
      <c r="B27" s="187" t="s">
        <v>135</v>
      </c>
      <c r="C27" s="188"/>
      <c r="D27" s="189"/>
    </row>
    <row r="28" spans="1:4" ht="18.75" customHeight="1">
      <c r="A28" s="178" t="s">
        <v>136</v>
      </c>
      <c r="B28" s="81" t="s">
        <v>541</v>
      </c>
      <c r="C28" s="82"/>
      <c r="D28" s="159"/>
    </row>
    <row r="29" spans="1:4" ht="18.75" customHeight="1" thickBot="1">
      <c r="A29" s="181"/>
      <c r="B29" s="182" t="s">
        <v>540</v>
      </c>
      <c r="C29" s="183"/>
      <c r="D29" s="184"/>
    </row>
    <row r="30" spans="1:4" ht="18.75" customHeight="1">
      <c r="A30" s="83" t="s">
        <v>137</v>
      </c>
      <c r="B30" s="73" t="s">
        <v>558</v>
      </c>
    </row>
    <row r="31" spans="1:4" ht="18.75" customHeight="1">
      <c r="B31" s="73" t="s">
        <v>535</v>
      </c>
    </row>
  </sheetData>
  <sheetProtection selectLockedCells="1"/>
  <mergeCells count="1">
    <mergeCell ref="C7:D7"/>
  </mergeCells>
  <phoneticPr fontId="2"/>
  <pageMargins left="0.70866141732283472" right="0.70866141732283472" top="0.35433070866141736" bottom="0.35433070866141736" header="0.31496062992125984" footer="0.31496062992125984"/>
  <pageSetup paperSize="9"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8"/>
  <sheetViews>
    <sheetView workbookViewId="0"/>
  </sheetViews>
  <sheetFormatPr defaultRowHeight="21.75" customHeight="1"/>
  <cols>
    <col min="1" max="1" width="23.75" style="97" customWidth="1"/>
    <col min="2" max="2" width="17.875" style="97" customWidth="1"/>
    <col min="3" max="3" width="22" style="97" customWidth="1"/>
    <col min="4" max="5" width="22.625" style="97" customWidth="1"/>
    <col min="6" max="6" width="14.25" style="97" customWidth="1"/>
    <col min="7" max="16384" width="9" style="97"/>
  </cols>
  <sheetData>
    <row r="1" spans="1:6" ht="21.75" customHeight="1">
      <c r="A1" s="97" t="s">
        <v>145</v>
      </c>
    </row>
    <row r="3" spans="1:6" ht="21.75" customHeight="1">
      <c r="A3" s="98" t="s">
        <v>146</v>
      </c>
      <c r="B3" s="98" t="s">
        <v>147</v>
      </c>
      <c r="C3" s="98" t="s">
        <v>148</v>
      </c>
      <c r="D3" s="98" t="s">
        <v>149</v>
      </c>
      <c r="E3" s="98" t="s">
        <v>150</v>
      </c>
      <c r="F3" s="98" t="s">
        <v>151</v>
      </c>
    </row>
    <row r="4" spans="1:6" ht="21.75" customHeight="1">
      <c r="A4" s="97">
        <v>3501</v>
      </c>
      <c r="B4" s="97" t="s">
        <v>152</v>
      </c>
      <c r="C4" s="97" t="s">
        <v>153</v>
      </c>
      <c r="D4" s="97" t="s">
        <v>154</v>
      </c>
      <c r="E4" s="97" t="s">
        <v>155</v>
      </c>
      <c r="F4" s="97">
        <v>3</v>
      </c>
    </row>
    <row r="5" spans="1:6" ht="21.75" customHeight="1">
      <c r="A5" s="97">
        <v>3502</v>
      </c>
      <c r="B5" s="97" t="s">
        <v>156</v>
      </c>
      <c r="C5" s="97" t="s">
        <v>157</v>
      </c>
      <c r="D5" s="97" t="s">
        <v>158</v>
      </c>
      <c r="E5" s="97" t="s">
        <v>159</v>
      </c>
      <c r="F5" s="97">
        <v>2</v>
      </c>
    </row>
    <row r="6" spans="1:6" ht="21.75" customHeight="1">
      <c r="A6" s="97">
        <v>3503</v>
      </c>
      <c r="B6" s="97" t="s">
        <v>160</v>
      </c>
      <c r="C6" s="97" t="s">
        <v>161</v>
      </c>
      <c r="D6" s="97" t="s">
        <v>162</v>
      </c>
      <c r="E6" s="97" t="s">
        <v>163</v>
      </c>
      <c r="F6" s="97">
        <v>1</v>
      </c>
    </row>
    <row r="7" spans="1:6" ht="21.75" customHeight="1">
      <c r="A7" s="97">
        <v>3504</v>
      </c>
      <c r="B7" s="97" t="s">
        <v>164</v>
      </c>
      <c r="C7" s="97" t="s">
        <v>165</v>
      </c>
      <c r="D7" s="97" t="s">
        <v>166</v>
      </c>
      <c r="E7" s="97" t="s">
        <v>167</v>
      </c>
      <c r="F7" s="97">
        <v>2</v>
      </c>
    </row>
    <row r="8" spans="1:6" ht="21.75" customHeight="1">
      <c r="A8" s="97">
        <v>3550</v>
      </c>
      <c r="B8" s="97" t="s">
        <v>168</v>
      </c>
      <c r="C8" s="97" t="s">
        <v>169</v>
      </c>
      <c r="D8" s="97" t="s">
        <v>170</v>
      </c>
      <c r="E8" s="97" t="s">
        <v>171</v>
      </c>
      <c r="F8" s="97">
        <v>1</v>
      </c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V126"/>
  <sheetViews>
    <sheetView showGridLines="0" tabSelected="1" view="pageBreakPreview" zoomScaleNormal="100" zoomScaleSheetLayoutView="100" workbookViewId="0">
      <selection activeCell="C2" sqref="C2:J2"/>
    </sheetView>
  </sheetViews>
  <sheetFormatPr defaultRowHeight="14.25"/>
  <cols>
    <col min="1" max="1" width="3.5" style="11" customWidth="1"/>
    <col min="2" max="2" width="11.875" style="11" customWidth="1"/>
    <col min="3" max="4" width="7.25" style="13" customWidth="1"/>
    <col min="5" max="6" width="17" style="13" customWidth="1"/>
    <col min="7" max="7" width="11.75" style="13" customWidth="1"/>
    <col min="8" max="8" width="11.75" style="11" customWidth="1"/>
    <col min="9" max="9" width="9.375" style="11" customWidth="1"/>
    <col min="10" max="10" width="14.375" style="11" customWidth="1"/>
    <col min="11" max="11" width="8.125" style="11" customWidth="1"/>
    <col min="12" max="12" width="7.25" style="11" customWidth="1"/>
    <col min="13" max="13" width="9.875" style="11" customWidth="1"/>
    <col min="14" max="14" width="9.5" style="11" bestFit="1" customWidth="1"/>
    <col min="15" max="15" width="3.5" style="12" customWidth="1"/>
    <col min="16" max="16" width="18.375" style="12" customWidth="1"/>
    <col min="17" max="17" width="31.625" style="12" customWidth="1"/>
    <col min="18" max="18" width="9.5" style="12" customWidth="1"/>
    <col min="19" max="19" width="18.375" style="12" customWidth="1"/>
    <col min="20" max="20" width="13.875" style="12" customWidth="1"/>
    <col min="21" max="21" width="12.875" style="11" customWidth="1"/>
    <col min="22" max="16384" width="9" style="11"/>
  </cols>
  <sheetData>
    <row r="1" spans="1:20" ht="20.25" customHeight="1">
      <c r="C1" s="209" t="s">
        <v>559</v>
      </c>
      <c r="D1" s="209"/>
      <c r="E1" s="209"/>
      <c r="F1" s="209"/>
      <c r="G1" s="209"/>
      <c r="H1" s="209"/>
      <c r="I1" s="209"/>
      <c r="J1" s="209"/>
      <c r="K1" s="52"/>
      <c r="L1" s="45"/>
      <c r="M1" s="45"/>
    </row>
    <row r="2" spans="1:20" ht="20.25" customHeight="1">
      <c r="C2" s="210" t="s">
        <v>560</v>
      </c>
      <c r="D2" s="210"/>
      <c r="E2" s="210"/>
      <c r="F2" s="210"/>
      <c r="G2" s="210"/>
      <c r="H2" s="210"/>
      <c r="I2" s="210"/>
      <c r="J2" s="210"/>
      <c r="K2" s="53"/>
      <c r="L2" s="30"/>
      <c r="M2" s="30"/>
    </row>
    <row r="3" spans="1:20" ht="9" customHeight="1">
      <c r="H3" s="14"/>
      <c r="I3" s="14"/>
      <c r="J3" s="14"/>
      <c r="K3" s="14"/>
      <c r="L3" s="14"/>
    </row>
    <row r="4" spans="1:20" ht="20.25" customHeight="1" thickBot="1">
      <c r="C4" s="15" t="s">
        <v>84</v>
      </c>
      <c r="D4" s="11"/>
      <c r="E4" s="11"/>
      <c r="G4" s="11"/>
      <c r="I4" s="16"/>
      <c r="J4" s="14" t="s">
        <v>2</v>
      </c>
      <c r="K4" s="14"/>
      <c r="L4" s="14"/>
    </row>
    <row r="5" spans="1:20" ht="35.25" customHeight="1" thickBot="1">
      <c r="C5" s="11"/>
      <c r="D5" s="11"/>
      <c r="E5" s="11"/>
      <c r="F5" s="11"/>
      <c r="G5" s="11"/>
      <c r="H5" s="17"/>
      <c r="I5" s="14"/>
      <c r="J5" s="127"/>
      <c r="K5" s="46"/>
      <c r="L5" s="14"/>
    </row>
    <row r="6" spans="1:20" s="51" customFormat="1" ht="29.25" customHeight="1" thickBot="1">
      <c r="C6" s="211" t="s">
        <v>85</v>
      </c>
      <c r="D6" s="211"/>
      <c r="E6" s="211"/>
      <c r="F6" s="211"/>
      <c r="G6" s="211"/>
      <c r="H6" s="211"/>
      <c r="I6" s="211"/>
      <c r="J6" s="211"/>
      <c r="K6" s="45"/>
      <c r="L6" s="44"/>
    </row>
    <row r="7" spans="1:20" ht="33.75" customHeight="1">
      <c r="B7" s="227" t="s">
        <v>555</v>
      </c>
      <c r="C7" s="207" t="s">
        <v>3</v>
      </c>
      <c r="D7" s="208"/>
      <c r="E7" s="120" t="str">
        <f>IF(J5="","",VLOOKUP(J5,$O:$P,2,FALSE)&amp;"高等学校")</f>
        <v/>
      </c>
      <c r="F7" s="121"/>
      <c r="G7" s="121"/>
      <c r="H7" s="121"/>
      <c r="I7" s="122"/>
      <c r="J7" s="125"/>
      <c r="K7" s="44"/>
      <c r="L7" s="44"/>
    </row>
    <row r="8" spans="1:20" ht="33.75" customHeight="1">
      <c r="B8" s="227"/>
      <c r="C8" s="192" t="s">
        <v>89</v>
      </c>
      <c r="D8" s="193"/>
      <c r="E8" s="84" t="str">
        <f>IF($J$5="","",VLOOKUP($J$5,$O:$U,5,FALSE))</f>
        <v/>
      </c>
      <c r="F8" s="72"/>
      <c r="G8" s="31"/>
      <c r="H8" s="31"/>
      <c r="I8" s="123"/>
      <c r="J8" s="125"/>
      <c r="K8" s="44"/>
      <c r="L8" s="44"/>
    </row>
    <row r="9" spans="1:20" ht="33.75" customHeight="1">
      <c r="B9" s="227"/>
      <c r="C9" s="192" t="s">
        <v>138</v>
      </c>
      <c r="D9" s="193"/>
      <c r="E9" s="133" t="str">
        <f>IF($J$5="","","〒"&amp;VLOOKUP($J$5,$O:$U,4,FALSE))</f>
        <v/>
      </c>
      <c r="F9" s="134" t="str">
        <f>IF($J$5="","",VLOOKUP($J$5,$O:$U,3,FALSE))</f>
        <v/>
      </c>
      <c r="G9" s="72"/>
      <c r="H9" s="72"/>
      <c r="I9" s="124"/>
      <c r="J9" s="125"/>
      <c r="K9" s="44"/>
      <c r="L9" s="44"/>
    </row>
    <row r="10" spans="1:20" ht="33.75" customHeight="1">
      <c r="B10" s="227"/>
      <c r="C10" s="192" t="s">
        <v>4</v>
      </c>
      <c r="D10" s="193"/>
      <c r="E10" s="202"/>
      <c r="F10" s="196"/>
      <c r="G10" s="203"/>
      <c r="H10" s="194" t="s">
        <v>80</v>
      </c>
      <c r="I10" s="195"/>
      <c r="J10" s="215"/>
      <c r="K10" s="214"/>
      <c r="L10" s="214"/>
    </row>
    <row r="11" spans="1:20" ht="33.75" customHeight="1">
      <c r="B11" s="227"/>
      <c r="C11" s="192" t="s">
        <v>5</v>
      </c>
      <c r="D11" s="193"/>
      <c r="E11" s="202"/>
      <c r="F11" s="196"/>
      <c r="G11" s="196"/>
      <c r="H11" s="196" t="s">
        <v>6</v>
      </c>
      <c r="I11" s="197"/>
      <c r="J11" s="215"/>
      <c r="K11" s="214"/>
      <c r="L11" s="214"/>
    </row>
    <row r="12" spans="1:20" ht="33.75" customHeight="1" thickBot="1">
      <c r="B12" s="227"/>
      <c r="C12" s="212" t="s">
        <v>86</v>
      </c>
      <c r="D12" s="213"/>
      <c r="E12" s="204"/>
      <c r="F12" s="205"/>
      <c r="G12" s="205"/>
      <c r="H12" s="198"/>
      <c r="I12" s="199"/>
      <c r="J12" s="126"/>
      <c r="K12" s="32"/>
      <c r="L12" s="32"/>
    </row>
    <row r="13" spans="1:20" s="19" customFormat="1" ht="6.75" customHeight="1" thickBot="1">
      <c r="A13" s="11"/>
      <c r="B13" s="227"/>
      <c r="C13" s="18"/>
      <c r="D13" s="18"/>
      <c r="E13" s="18"/>
      <c r="F13" s="18"/>
      <c r="G13" s="18"/>
      <c r="O13" s="20"/>
      <c r="P13" s="12"/>
      <c r="Q13" s="12"/>
      <c r="R13" s="12"/>
      <c r="S13" s="12"/>
      <c r="T13" s="12"/>
    </row>
    <row r="14" spans="1:20" ht="23.25" customHeight="1">
      <c r="A14" s="216" t="s">
        <v>7</v>
      </c>
      <c r="B14" s="227"/>
      <c r="C14" s="217" t="s">
        <v>83</v>
      </c>
      <c r="D14" s="223" t="s">
        <v>82</v>
      </c>
      <c r="E14" s="225" t="s">
        <v>79</v>
      </c>
      <c r="F14" s="225" t="s">
        <v>172</v>
      </c>
      <c r="G14" s="219" t="s">
        <v>173</v>
      </c>
      <c r="H14" s="220"/>
      <c r="I14" s="221" t="s">
        <v>1</v>
      </c>
      <c r="J14" s="206"/>
      <c r="K14" s="34"/>
      <c r="L14" s="33"/>
      <c r="M14" s="206"/>
    </row>
    <row r="15" spans="1:20" ht="23.25" customHeight="1" thickBot="1">
      <c r="A15" s="216"/>
      <c r="B15" s="228"/>
      <c r="C15" s="218"/>
      <c r="D15" s="224"/>
      <c r="E15" s="226"/>
      <c r="F15" s="226"/>
      <c r="G15" s="21" t="s">
        <v>174</v>
      </c>
      <c r="H15" s="116" t="s">
        <v>183</v>
      </c>
      <c r="I15" s="222"/>
      <c r="J15" s="206"/>
      <c r="K15" s="85"/>
      <c r="L15" s="34"/>
      <c r="M15" s="206"/>
    </row>
    <row r="16" spans="1:20" ht="33.75" customHeight="1">
      <c r="A16" s="11">
        <v>1</v>
      </c>
      <c r="B16" s="135"/>
      <c r="C16" s="131">
        <v>1</v>
      </c>
      <c r="D16" s="132"/>
      <c r="E16" s="99" t="str">
        <f>IF($B16="","",VLOOKUP($B16,登録データ!$A:$F,2,FALSE))</f>
        <v/>
      </c>
      <c r="F16" s="99" t="str">
        <f>IF($B16="","",VLOOKUP($B16,登録データ!$A:$F,3,FALSE))</f>
        <v/>
      </c>
      <c r="G16" s="37" t="str">
        <f>IF($B16="","",VLOOKUP($B16,登録データ!$A:$F,4,FALSE))</f>
        <v/>
      </c>
      <c r="H16" s="38" t="str">
        <f>IF($B16="","",VLOOKUP($B16,登録データ!$A:$F,5,FALSE))</f>
        <v/>
      </c>
      <c r="I16" s="117" t="str">
        <f>IF($B16="","",VLOOKUP($B16,登録データ!$A:$F,6,FALSE))</f>
        <v/>
      </c>
      <c r="J16" s="36"/>
      <c r="K16" s="35"/>
      <c r="L16" s="35"/>
      <c r="M16" s="36"/>
      <c r="P16" s="22"/>
      <c r="Q16" s="9"/>
    </row>
    <row r="17" spans="1:17" ht="33.75" customHeight="1">
      <c r="A17" s="11">
        <v>2</v>
      </c>
      <c r="B17" s="135"/>
      <c r="C17" s="2">
        <v>2</v>
      </c>
      <c r="D17" s="4"/>
      <c r="E17" s="100" t="str">
        <f>IF($B17="","",VLOOKUP($B17,登録データ!$A:$F,2,FALSE))</f>
        <v/>
      </c>
      <c r="F17" s="100" t="str">
        <f>IF($B17="","",VLOOKUP($B17,登録データ!$A:$F,3,FALSE))</f>
        <v/>
      </c>
      <c r="G17" s="39" t="str">
        <f>IF($B17="","",VLOOKUP($B17,登録データ!$A:$F,4,FALSE))</f>
        <v/>
      </c>
      <c r="H17" s="40" t="str">
        <f>IF($B17="","",VLOOKUP($B17,登録データ!$A:$F,5,FALSE))</f>
        <v/>
      </c>
      <c r="I17" s="118" t="str">
        <f>IF($B17="","",VLOOKUP($B17,登録データ!$A:$F,6,FALSE))</f>
        <v/>
      </c>
      <c r="J17" s="36"/>
      <c r="K17" s="35"/>
      <c r="L17" s="35"/>
      <c r="M17" s="36"/>
      <c r="P17" s="22"/>
      <c r="Q17" s="9"/>
    </row>
    <row r="18" spans="1:17" ht="33.75" customHeight="1">
      <c r="A18" s="11">
        <v>3</v>
      </c>
      <c r="B18" s="135"/>
      <c r="C18" s="2">
        <v>3</v>
      </c>
      <c r="D18" s="4"/>
      <c r="E18" s="100" t="str">
        <f>IF($B18="","",VLOOKUP($B18,登録データ!$A:$F,2,FALSE))</f>
        <v/>
      </c>
      <c r="F18" s="100" t="str">
        <f>IF($B18="","",VLOOKUP($B18,登録データ!$A:$F,3,FALSE))</f>
        <v/>
      </c>
      <c r="G18" s="39" t="str">
        <f>IF($B18="","",VLOOKUP($B18,登録データ!$A:$F,4,FALSE))</f>
        <v/>
      </c>
      <c r="H18" s="40" t="str">
        <f>IF($B18="","",VLOOKUP($B18,登録データ!$A:$F,5,FALSE))</f>
        <v/>
      </c>
      <c r="I18" s="118" t="str">
        <f>IF($B18="","",VLOOKUP($B18,登録データ!$A:$F,6,FALSE))</f>
        <v/>
      </c>
      <c r="J18" s="36"/>
      <c r="K18" s="35"/>
      <c r="L18" s="35"/>
      <c r="M18" s="36"/>
      <c r="P18" s="10"/>
      <c r="Q18" s="10"/>
    </row>
    <row r="19" spans="1:17" ht="33.75" customHeight="1">
      <c r="A19" s="11">
        <v>4</v>
      </c>
      <c r="B19" s="135"/>
      <c r="C19" s="2">
        <v>4</v>
      </c>
      <c r="D19" s="4"/>
      <c r="E19" s="100" t="str">
        <f>IF($B19="","",VLOOKUP($B19,登録データ!$A:$F,2,FALSE))</f>
        <v/>
      </c>
      <c r="F19" s="100" t="str">
        <f>IF($B19="","",VLOOKUP($B19,登録データ!$A:$F,3,FALSE))</f>
        <v/>
      </c>
      <c r="G19" s="39" t="str">
        <f>IF($B19="","",VLOOKUP($B19,登録データ!$A:$F,4,FALSE))</f>
        <v/>
      </c>
      <c r="H19" s="40" t="str">
        <f>IF($B19="","",VLOOKUP($B19,登録データ!$A:$F,5,FALSE))</f>
        <v/>
      </c>
      <c r="I19" s="118" t="str">
        <f>IF($B19="","",VLOOKUP($B19,登録データ!$A:$F,6,FALSE))</f>
        <v/>
      </c>
      <c r="J19" s="36"/>
      <c r="K19" s="35"/>
      <c r="L19" s="35"/>
      <c r="M19" s="36"/>
      <c r="P19" s="23"/>
      <c r="Q19" s="23"/>
    </row>
    <row r="20" spans="1:17" ht="33.75" customHeight="1">
      <c r="A20" s="11">
        <v>5</v>
      </c>
      <c r="B20" s="135"/>
      <c r="C20" s="2">
        <v>5</v>
      </c>
      <c r="D20" s="4"/>
      <c r="E20" s="100" t="str">
        <f>IF($B20="","",VLOOKUP($B20,登録データ!$A:$F,2,FALSE))</f>
        <v/>
      </c>
      <c r="F20" s="100" t="str">
        <f>IF($B20="","",VLOOKUP($B20,登録データ!$A:$F,3,FALSE))</f>
        <v/>
      </c>
      <c r="G20" s="39" t="str">
        <f>IF($B20="","",VLOOKUP($B20,登録データ!$A:$F,4,FALSE))</f>
        <v/>
      </c>
      <c r="H20" s="40" t="str">
        <f>IF($B20="","",VLOOKUP($B20,登録データ!$A:$F,5,FALSE))</f>
        <v/>
      </c>
      <c r="I20" s="118" t="str">
        <f>IF($B20="","",VLOOKUP($B20,登録データ!$A:$F,6,FALSE))</f>
        <v/>
      </c>
      <c r="J20" s="36"/>
      <c r="K20" s="35"/>
      <c r="L20" s="35"/>
      <c r="M20" s="36"/>
      <c r="P20" s="23"/>
      <c r="Q20" s="23"/>
    </row>
    <row r="21" spans="1:17" ht="33.75" customHeight="1">
      <c r="A21" s="11">
        <v>6</v>
      </c>
      <c r="B21" s="135"/>
      <c r="C21" s="2">
        <v>6</v>
      </c>
      <c r="D21" s="4"/>
      <c r="E21" s="100" t="str">
        <f>IF($B21="","",VLOOKUP($B21,登録データ!$A:$F,2,FALSE))</f>
        <v/>
      </c>
      <c r="F21" s="100" t="str">
        <f>IF($B21="","",VLOOKUP($B21,登録データ!$A:$F,3,FALSE))</f>
        <v/>
      </c>
      <c r="G21" s="39" t="str">
        <f>IF($B21="","",VLOOKUP($B21,登録データ!$A:$F,4,FALSE))</f>
        <v/>
      </c>
      <c r="H21" s="40" t="str">
        <f>IF($B21="","",VLOOKUP($B21,登録データ!$A:$F,5,FALSE))</f>
        <v/>
      </c>
      <c r="I21" s="118" t="str">
        <f>IF($B21="","",VLOOKUP($B21,登録データ!$A:$F,6,FALSE))</f>
        <v/>
      </c>
      <c r="J21" s="36"/>
      <c r="K21" s="35"/>
      <c r="L21" s="35"/>
      <c r="M21" s="36"/>
    </row>
    <row r="22" spans="1:17" ht="33.75" customHeight="1">
      <c r="A22" s="11">
        <v>7</v>
      </c>
      <c r="B22" s="135"/>
      <c r="C22" s="2">
        <v>7</v>
      </c>
      <c r="D22" s="4"/>
      <c r="E22" s="100" t="str">
        <f>IF($B22="","",VLOOKUP($B22,登録データ!$A:$F,2,FALSE))</f>
        <v/>
      </c>
      <c r="F22" s="100" t="str">
        <f>IF($B22="","",VLOOKUP($B22,登録データ!$A:$F,3,FALSE))</f>
        <v/>
      </c>
      <c r="G22" s="39" t="str">
        <f>IF($B22="","",VLOOKUP($B22,登録データ!$A:$F,4,FALSE))</f>
        <v/>
      </c>
      <c r="H22" s="40" t="str">
        <f>IF($B22="","",VLOOKUP($B22,登録データ!$A:$F,5,FALSE))</f>
        <v/>
      </c>
      <c r="I22" s="118" t="str">
        <f>IF($B22="","",VLOOKUP($B22,登録データ!$A:$F,6,FALSE))</f>
        <v/>
      </c>
      <c r="J22" s="36"/>
      <c r="K22" s="35"/>
      <c r="L22" s="35"/>
      <c r="M22" s="36"/>
    </row>
    <row r="23" spans="1:17" ht="33.75" customHeight="1">
      <c r="A23" s="11">
        <v>8</v>
      </c>
      <c r="B23" s="135"/>
      <c r="C23" s="2">
        <v>8</v>
      </c>
      <c r="D23" s="4"/>
      <c r="E23" s="100" t="str">
        <f>IF($B23="","",VLOOKUP($B23,登録データ!$A:$F,2,FALSE))</f>
        <v/>
      </c>
      <c r="F23" s="100" t="str">
        <f>IF($B23="","",VLOOKUP($B23,登録データ!$A:$F,3,FALSE))</f>
        <v/>
      </c>
      <c r="G23" s="39" t="str">
        <f>IF($B23="","",VLOOKUP($B23,登録データ!$A:$F,4,FALSE))</f>
        <v/>
      </c>
      <c r="H23" s="40" t="str">
        <f>IF($B23="","",VLOOKUP($B23,登録データ!$A:$F,5,FALSE))</f>
        <v/>
      </c>
      <c r="I23" s="118" t="str">
        <f>IF($B23="","",VLOOKUP($B23,登録データ!$A:$F,6,FALSE))</f>
        <v/>
      </c>
      <c r="J23" s="36"/>
      <c r="K23" s="35"/>
      <c r="L23" s="35"/>
      <c r="M23" s="36"/>
    </row>
    <row r="24" spans="1:17" ht="33.75" customHeight="1">
      <c r="A24" s="11">
        <v>9</v>
      </c>
      <c r="B24" s="135"/>
      <c r="C24" s="2">
        <v>9</v>
      </c>
      <c r="D24" s="4"/>
      <c r="E24" s="100" t="str">
        <f>IF($B24="","",VLOOKUP($B24,登録データ!$A:$F,2,FALSE))</f>
        <v/>
      </c>
      <c r="F24" s="100" t="str">
        <f>IF($B24="","",VLOOKUP($B24,登録データ!$A:$F,3,FALSE))</f>
        <v/>
      </c>
      <c r="G24" s="39" t="str">
        <f>IF($B24="","",VLOOKUP($B24,登録データ!$A:$F,4,FALSE))</f>
        <v/>
      </c>
      <c r="H24" s="40" t="str">
        <f>IF($B24="","",VLOOKUP($B24,登録データ!$A:$F,5,FALSE))</f>
        <v/>
      </c>
      <c r="I24" s="118" t="str">
        <f>IF($B24="","",VLOOKUP($B24,登録データ!$A:$F,6,FALSE))</f>
        <v/>
      </c>
      <c r="J24" s="36"/>
      <c r="K24" s="35"/>
      <c r="L24" s="35"/>
      <c r="M24" s="36"/>
    </row>
    <row r="25" spans="1:17" ht="33.75" customHeight="1" thickBot="1">
      <c r="A25" s="11">
        <v>10</v>
      </c>
      <c r="B25" s="135"/>
      <c r="C25" s="3">
        <v>10</v>
      </c>
      <c r="D25" s="5"/>
      <c r="E25" s="101" t="str">
        <f>IF($B25="","",VLOOKUP($B25,登録データ!$A:$F,2,FALSE))</f>
        <v/>
      </c>
      <c r="F25" s="101" t="str">
        <f>IF($B25="","",VLOOKUP($B25,登録データ!$A:$F,3,FALSE))</f>
        <v/>
      </c>
      <c r="G25" s="41" t="str">
        <f>IF($B25="","",VLOOKUP($B25,登録データ!$A:$F,4,FALSE))</f>
        <v/>
      </c>
      <c r="H25" s="42" t="str">
        <f>IF($B25="","",VLOOKUP($B25,登録データ!$A:$F,5,FALSE))</f>
        <v/>
      </c>
      <c r="I25" s="119" t="str">
        <f>IF($B25="","",VLOOKUP($B25,登録データ!$A:$F,6,FALSE))</f>
        <v/>
      </c>
      <c r="J25" s="36"/>
      <c r="K25" s="35"/>
      <c r="L25" s="35"/>
      <c r="M25" s="36"/>
    </row>
    <row r="26" spans="1:17">
      <c r="H26" s="14"/>
      <c r="I26" s="14"/>
      <c r="J26" s="14"/>
      <c r="K26" s="14"/>
      <c r="L26" s="14"/>
    </row>
    <row r="27" spans="1:17" ht="30.75" customHeight="1">
      <c r="C27" s="11"/>
      <c r="D27" s="11"/>
      <c r="E27" s="11"/>
      <c r="F27" s="43" t="s">
        <v>88</v>
      </c>
      <c r="G27" s="31" t="s">
        <v>87</v>
      </c>
      <c r="H27" s="48">
        <f>10-COUNTIF($E$16:$E$25,"")</f>
        <v>0</v>
      </c>
      <c r="I27" s="47" t="s">
        <v>72</v>
      </c>
      <c r="J27" s="23"/>
      <c r="K27" s="23"/>
      <c r="L27" s="14"/>
    </row>
    <row r="28" spans="1:17" ht="17.25" customHeight="1">
      <c r="C28" s="11"/>
      <c r="D28" s="11"/>
      <c r="E28" s="11"/>
      <c r="F28" s="11"/>
      <c r="G28" s="11"/>
      <c r="H28" s="24"/>
      <c r="I28" s="14"/>
      <c r="J28" s="14"/>
      <c r="K28" s="14"/>
      <c r="L28" s="14"/>
      <c r="M28" s="14"/>
    </row>
    <row r="29" spans="1:17" ht="17.25" customHeight="1">
      <c r="C29" s="14" t="s">
        <v>99</v>
      </c>
      <c r="D29" s="1"/>
      <c r="E29" s="1"/>
      <c r="F29" s="1"/>
      <c r="G29" s="1"/>
      <c r="I29" s="14"/>
      <c r="J29" s="14"/>
      <c r="K29" s="14"/>
      <c r="L29" s="14"/>
      <c r="M29" s="14"/>
    </row>
    <row r="30" spans="1:17" ht="17.25" customHeight="1">
      <c r="C30" s="14" t="s">
        <v>100</v>
      </c>
      <c r="D30" s="1"/>
      <c r="E30" s="1"/>
      <c r="F30" s="1"/>
      <c r="G30" s="1"/>
      <c r="I30" s="14"/>
      <c r="J30" s="14"/>
      <c r="K30" s="14"/>
      <c r="L30" s="14"/>
      <c r="M30" s="14"/>
    </row>
    <row r="31" spans="1:17">
      <c r="C31" s="14" t="s">
        <v>101</v>
      </c>
      <c r="D31" s="1"/>
      <c r="E31" s="1"/>
      <c r="F31" s="1"/>
      <c r="G31" s="1"/>
      <c r="I31" s="14"/>
      <c r="J31" s="14"/>
      <c r="K31" s="14"/>
      <c r="L31" s="14"/>
      <c r="M31" s="14"/>
    </row>
    <row r="32" spans="1:17">
      <c r="C32" s="67" t="s">
        <v>102</v>
      </c>
      <c r="D32" s="11"/>
      <c r="E32" s="11"/>
      <c r="F32" s="11"/>
      <c r="G32" s="11"/>
      <c r="H32" s="14"/>
      <c r="I32" s="14"/>
      <c r="J32" s="14"/>
      <c r="K32" s="14"/>
      <c r="L32" s="14"/>
      <c r="M32" s="14"/>
    </row>
    <row r="33" spans="3:21" ht="17.25">
      <c r="C33" s="11"/>
      <c r="D33" s="11"/>
      <c r="E33" s="11"/>
      <c r="F33" s="71" t="s">
        <v>144</v>
      </c>
      <c r="G33" s="49"/>
      <c r="H33" s="71"/>
      <c r="I33" s="71"/>
      <c r="J33" s="71"/>
      <c r="K33" s="71"/>
      <c r="L33" s="14"/>
      <c r="M33" s="14"/>
    </row>
    <row r="34" spans="3:21" ht="17.25">
      <c r="C34" s="11"/>
      <c r="D34" s="11"/>
      <c r="E34" s="11"/>
      <c r="F34" s="11"/>
      <c r="G34" s="49"/>
      <c r="H34" s="50"/>
      <c r="I34" s="50"/>
      <c r="J34" s="50"/>
      <c r="K34" s="50"/>
      <c r="L34" s="14"/>
      <c r="M34" s="14"/>
    </row>
    <row r="35" spans="3:21" ht="27.75" customHeight="1">
      <c r="C35" s="11"/>
      <c r="D35" s="11"/>
      <c r="E35" s="128"/>
      <c r="F35" s="201" t="str">
        <f>IF($J$5="","高等学校長",VLOOKUP($J$5,$O:$U,7,FALSE)&amp;"長")</f>
        <v>高等学校長</v>
      </c>
      <c r="G35" s="201"/>
      <c r="H35" s="200"/>
      <c r="I35" s="200"/>
      <c r="J35" s="129" t="s">
        <v>515</v>
      </c>
      <c r="K35" s="50"/>
      <c r="L35" s="14"/>
      <c r="M35" s="23"/>
    </row>
    <row r="36" spans="3:21" ht="40.5" customHeight="1">
      <c r="H36" s="130" t="s">
        <v>516</v>
      </c>
    </row>
    <row r="45" spans="3:21">
      <c r="P45" s="12" t="s">
        <v>184</v>
      </c>
      <c r="Q45" s="12" t="s">
        <v>185</v>
      </c>
      <c r="R45" s="12" t="s">
        <v>186</v>
      </c>
      <c r="S45" s="12" t="s">
        <v>187</v>
      </c>
      <c r="T45" s="12" t="s">
        <v>188</v>
      </c>
      <c r="U45" s="12" t="s">
        <v>189</v>
      </c>
    </row>
    <row r="46" spans="3:21">
      <c r="O46" s="12">
        <v>1</v>
      </c>
      <c r="P46" s="12" t="s">
        <v>190</v>
      </c>
      <c r="Q46" s="12" t="s">
        <v>191</v>
      </c>
      <c r="R46" s="12" t="s">
        <v>24</v>
      </c>
      <c r="S46" s="12" t="s">
        <v>192</v>
      </c>
      <c r="T46" s="12" t="s">
        <v>193</v>
      </c>
      <c r="U46" s="12" t="s">
        <v>194</v>
      </c>
    </row>
    <row r="47" spans="3:21">
      <c r="O47" s="12">
        <v>2</v>
      </c>
      <c r="P47" s="12" t="s">
        <v>195</v>
      </c>
      <c r="Q47" s="12" t="s">
        <v>196</v>
      </c>
      <c r="R47" s="12" t="s">
        <v>43</v>
      </c>
      <c r="S47" s="12" t="s">
        <v>197</v>
      </c>
      <c r="T47" s="12" t="s">
        <v>193</v>
      </c>
      <c r="U47" s="12" t="s">
        <v>198</v>
      </c>
    </row>
    <row r="48" spans="3:21">
      <c r="O48" s="12">
        <v>3</v>
      </c>
      <c r="P48" s="12" t="s">
        <v>199</v>
      </c>
      <c r="Q48" s="12" t="s">
        <v>200</v>
      </c>
      <c r="R48" s="12" t="s">
        <v>63</v>
      </c>
      <c r="S48" s="12" t="s">
        <v>201</v>
      </c>
      <c r="T48" s="12" t="s">
        <v>193</v>
      </c>
      <c r="U48" s="12" t="s">
        <v>202</v>
      </c>
    </row>
    <row r="49" spans="3:22">
      <c r="O49" s="12">
        <v>4</v>
      </c>
      <c r="P49" s="12" t="s">
        <v>203</v>
      </c>
      <c r="Q49" s="12" t="s">
        <v>70</v>
      </c>
      <c r="R49" s="12" t="s">
        <v>71</v>
      </c>
      <c r="S49" s="12" t="s">
        <v>204</v>
      </c>
      <c r="T49" s="12" t="s">
        <v>193</v>
      </c>
      <c r="U49" s="12" t="s">
        <v>205</v>
      </c>
    </row>
    <row r="50" spans="3:22">
      <c r="O50" s="12">
        <v>5</v>
      </c>
      <c r="P50" s="12" t="s">
        <v>206</v>
      </c>
      <c r="Q50" s="12" t="s">
        <v>207</v>
      </c>
      <c r="R50" s="12" t="s">
        <v>45</v>
      </c>
      <c r="S50" s="12" t="s">
        <v>208</v>
      </c>
      <c r="T50" s="12" t="s">
        <v>193</v>
      </c>
      <c r="U50" s="12" t="s">
        <v>209</v>
      </c>
    </row>
    <row r="51" spans="3:22">
      <c r="O51" s="12">
        <v>6</v>
      </c>
      <c r="P51" s="12" t="s">
        <v>210</v>
      </c>
      <c r="Q51" s="12" t="s">
        <v>211</v>
      </c>
      <c r="R51" s="12" t="s">
        <v>44</v>
      </c>
      <c r="S51" s="12" t="s">
        <v>212</v>
      </c>
      <c r="T51" s="12" t="s">
        <v>193</v>
      </c>
      <c r="U51" s="12" t="s">
        <v>213</v>
      </c>
    </row>
    <row r="52" spans="3:22" s="14" customFormat="1">
      <c r="C52" s="25"/>
      <c r="D52" s="25"/>
      <c r="E52" s="25"/>
      <c r="F52" s="25"/>
      <c r="G52" s="25"/>
      <c r="O52" s="23">
        <v>7</v>
      </c>
      <c r="P52" s="23" t="s">
        <v>78</v>
      </c>
      <c r="Q52" s="26" t="s">
        <v>214</v>
      </c>
      <c r="R52" s="27" t="s">
        <v>215</v>
      </c>
      <c r="S52" s="12" t="s">
        <v>216</v>
      </c>
      <c r="T52" s="12" t="s">
        <v>193</v>
      </c>
      <c r="U52" s="12" t="s">
        <v>217</v>
      </c>
      <c r="V52" s="11"/>
    </row>
    <row r="53" spans="3:22">
      <c r="O53" s="12">
        <v>8</v>
      </c>
      <c r="P53" s="12" t="s">
        <v>218</v>
      </c>
      <c r="Q53" s="12" t="s">
        <v>219</v>
      </c>
      <c r="R53" s="12" t="s">
        <v>33</v>
      </c>
      <c r="S53" s="12" t="s">
        <v>220</v>
      </c>
      <c r="T53" s="12" t="s">
        <v>193</v>
      </c>
      <c r="U53" s="12" t="s">
        <v>221</v>
      </c>
    </row>
    <row r="54" spans="3:22">
      <c r="O54" s="12">
        <v>9</v>
      </c>
      <c r="P54" s="12" t="s">
        <v>222</v>
      </c>
      <c r="Q54" s="12" t="s">
        <v>223</v>
      </c>
      <c r="R54" s="12" t="s">
        <v>20</v>
      </c>
      <c r="S54" s="12" t="s">
        <v>224</v>
      </c>
      <c r="T54" s="12" t="s">
        <v>193</v>
      </c>
      <c r="U54" s="12" t="s">
        <v>225</v>
      </c>
    </row>
    <row r="55" spans="3:22">
      <c r="O55" s="12">
        <v>10</v>
      </c>
      <c r="P55" s="12" t="s">
        <v>226</v>
      </c>
      <c r="Q55" s="12" t="s">
        <v>227</v>
      </c>
      <c r="R55" s="12" t="s">
        <v>23</v>
      </c>
      <c r="S55" s="12" t="s">
        <v>228</v>
      </c>
      <c r="T55" s="12" t="s">
        <v>193</v>
      </c>
      <c r="U55" s="12" t="s">
        <v>229</v>
      </c>
    </row>
    <row r="56" spans="3:22">
      <c r="O56" s="12">
        <v>11</v>
      </c>
      <c r="P56" s="12" t="s">
        <v>230</v>
      </c>
      <c r="Q56" s="12" t="s">
        <v>231</v>
      </c>
      <c r="R56" s="12" t="s">
        <v>19</v>
      </c>
      <c r="S56" s="12" t="s">
        <v>232</v>
      </c>
      <c r="T56" s="12" t="s">
        <v>193</v>
      </c>
      <c r="U56" s="12" t="s">
        <v>233</v>
      </c>
    </row>
    <row r="57" spans="3:22">
      <c r="O57" s="12">
        <v>12</v>
      </c>
      <c r="P57" s="12" t="s">
        <v>234</v>
      </c>
      <c r="Q57" s="12" t="s">
        <v>235</v>
      </c>
      <c r="R57" s="12" t="s">
        <v>19</v>
      </c>
      <c r="S57" s="12" t="s">
        <v>236</v>
      </c>
      <c r="T57" s="12" t="s">
        <v>193</v>
      </c>
      <c r="U57" s="12" t="s">
        <v>237</v>
      </c>
    </row>
    <row r="58" spans="3:22">
      <c r="O58" s="12">
        <v>13</v>
      </c>
      <c r="P58" s="12" t="s">
        <v>238</v>
      </c>
      <c r="Q58" s="12" t="s">
        <v>239</v>
      </c>
      <c r="R58" s="12" t="s">
        <v>22</v>
      </c>
      <c r="S58" s="12" t="s">
        <v>240</v>
      </c>
      <c r="T58" s="12" t="s">
        <v>193</v>
      </c>
      <c r="U58" s="12" t="s">
        <v>241</v>
      </c>
    </row>
    <row r="59" spans="3:22">
      <c r="O59" s="12">
        <v>14</v>
      </c>
      <c r="P59" s="12" t="s">
        <v>242</v>
      </c>
      <c r="Q59" s="12" t="s">
        <v>243</v>
      </c>
      <c r="R59" s="12" t="s">
        <v>21</v>
      </c>
      <c r="S59" s="12" t="s">
        <v>244</v>
      </c>
      <c r="T59" s="12" t="s">
        <v>193</v>
      </c>
      <c r="U59" s="12" t="s">
        <v>245</v>
      </c>
    </row>
    <row r="60" spans="3:22">
      <c r="O60" s="12">
        <v>15</v>
      </c>
      <c r="P60" s="12" t="s">
        <v>246</v>
      </c>
      <c r="Q60" s="12" t="s">
        <v>247</v>
      </c>
      <c r="R60" s="12" t="s">
        <v>68</v>
      </c>
      <c r="S60" s="12" t="s">
        <v>248</v>
      </c>
      <c r="T60" s="12" t="s">
        <v>193</v>
      </c>
      <c r="U60" s="12" t="s">
        <v>249</v>
      </c>
    </row>
    <row r="61" spans="3:22">
      <c r="O61" s="12">
        <v>16</v>
      </c>
      <c r="P61" s="12" t="s">
        <v>250</v>
      </c>
      <c r="Q61" s="12" t="s">
        <v>251</v>
      </c>
      <c r="R61" s="12" t="s">
        <v>31</v>
      </c>
      <c r="S61" s="12" t="s">
        <v>252</v>
      </c>
      <c r="T61" s="12" t="s">
        <v>193</v>
      </c>
      <c r="U61" s="12" t="s">
        <v>253</v>
      </c>
    </row>
    <row r="62" spans="3:22">
      <c r="O62" s="12">
        <v>17</v>
      </c>
      <c r="P62" s="12" t="s">
        <v>254</v>
      </c>
      <c r="Q62" s="12" t="s">
        <v>255</v>
      </c>
      <c r="R62" s="12" t="s">
        <v>29</v>
      </c>
      <c r="S62" s="12" t="s">
        <v>256</v>
      </c>
      <c r="T62" s="12" t="s">
        <v>193</v>
      </c>
      <c r="U62" s="12" t="s">
        <v>257</v>
      </c>
    </row>
    <row r="63" spans="3:22">
      <c r="O63" s="12">
        <v>18</v>
      </c>
      <c r="P63" s="12" t="s">
        <v>258</v>
      </c>
      <c r="Q63" s="12" t="s">
        <v>259</v>
      </c>
      <c r="R63" s="12" t="s">
        <v>26</v>
      </c>
      <c r="S63" s="12" t="s">
        <v>260</v>
      </c>
      <c r="T63" s="12" t="s">
        <v>193</v>
      </c>
      <c r="U63" s="12" t="s">
        <v>261</v>
      </c>
    </row>
    <row r="64" spans="3:22">
      <c r="O64" s="12">
        <v>19</v>
      </c>
      <c r="P64" s="12" t="s">
        <v>27</v>
      </c>
      <c r="Q64" s="12" t="s">
        <v>262</v>
      </c>
      <c r="R64" s="12" t="s">
        <v>28</v>
      </c>
      <c r="S64" s="12" t="s">
        <v>263</v>
      </c>
      <c r="T64" s="12" t="s">
        <v>193</v>
      </c>
      <c r="U64" s="12" t="s">
        <v>264</v>
      </c>
    </row>
    <row r="65" spans="15:21">
      <c r="O65" s="12">
        <v>20</v>
      </c>
      <c r="P65" s="12" t="s">
        <v>265</v>
      </c>
      <c r="Q65" s="12" t="s">
        <v>266</v>
      </c>
      <c r="R65" s="12" t="s">
        <v>25</v>
      </c>
      <c r="S65" s="12" t="s">
        <v>267</v>
      </c>
      <c r="T65" s="12" t="s">
        <v>193</v>
      </c>
      <c r="U65" s="12" t="s">
        <v>268</v>
      </c>
    </row>
    <row r="66" spans="15:21">
      <c r="O66" s="12">
        <v>21</v>
      </c>
      <c r="P66" s="12" t="s">
        <v>269</v>
      </c>
      <c r="Q66" s="12" t="s">
        <v>270</v>
      </c>
      <c r="R66" s="12" t="s">
        <v>30</v>
      </c>
      <c r="S66" s="12" t="s">
        <v>271</v>
      </c>
      <c r="T66" s="12" t="s">
        <v>193</v>
      </c>
      <c r="U66" s="12" t="s">
        <v>272</v>
      </c>
    </row>
    <row r="67" spans="15:21">
      <c r="O67" s="12">
        <v>22</v>
      </c>
      <c r="P67" s="12" t="s">
        <v>273</v>
      </c>
      <c r="Q67" s="12" t="s">
        <v>274</v>
      </c>
      <c r="R67" s="12" t="s">
        <v>39</v>
      </c>
      <c r="S67" s="12" t="s">
        <v>275</v>
      </c>
      <c r="T67" s="12" t="s">
        <v>193</v>
      </c>
      <c r="U67" s="12" t="s">
        <v>276</v>
      </c>
    </row>
    <row r="68" spans="15:21">
      <c r="O68" s="12">
        <v>23</v>
      </c>
      <c r="P68" s="12" t="s">
        <v>277</v>
      </c>
      <c r="Q68" s="12" t="s">
        <v>278</v>
      </c>
      <c r="R68" s="12" t="s">
        <v>32</v>
      </c>
      <c r="S68" s="12" t="s">
        <v>279</v>
      </c>
      <c r="T68" s="12" t="s">
        <v>193</v>
      </c>
      <c r="U68" s="12" t="s">
        <v>280</v>
      </c>
    </row>
    <row r="69" spans="15:21">
      <c r="O69" s="12">
        <v>24</v>
      </c>
      <c r="P69" s="12" t="s">
        <v>281</v>
      </c>
      <c r="Q69" s="12" t="s">
        <v>282</v>
      </c>
      <c r="R69" s="12" t="s">
        <v>35</v>
      </c>
      <c r="S69" s="12" t="s">
        <v>283</v>
      </c>
      <c r="T69" s="12" t="s">
        <v>193</v>
      </c>
      <c r="U69" s="12" t="s">
        <v>284</v>
      </c>
    </row>
    <row r="70" spans="15:21">
      <c r="O70" s="12">
        <v>25</v>
      </c>
      <c r="P70" s="12" t="s">
        <v>285</v>
      </c>
      <c r="Q70" s="12" t="s">
        <v>286</v>
      </c>
      <c r="R70" s="12" t="s">
        <v>34</v>
      </c>
      <c r="S70" s="12" t="s">
        <v>287</v>
      </c>
      <c r="T70" s="12" t="s">
        <v>193</v>
      </c>
      <c r="U70" s="12" t="s">
        <v>288</v>
      </c>
    </row>
    <row r="71" spans="15:21">
      <c r="O71" s="12">
        <v>26</v>
      </c>
      <c r="P71" s="12" t="s">
        <v>289</v>
      </c>
      <c r="Q71" s="12" t="s">
        <v>290</v>
      </c>
      <c r="R71" s="12" t="s">
        <v>37</v>
      </c>
      <c r="S71" s="12" t="s">
        <v>291</v>
      </c>
      <c r="T71" s="12" t="s">
        <v>193</v>
      </c>
      <c r="U71" s="12" t="s">
        <v>292</v>
      </c>
    </row>
    <row r="72" spans="15:21">
      <c r="O72" s="12">
        <v>27</v>
      </c>
      <c r="P72" s="12" t="s">
        <v>293</v>
      </c>
      <c r="Q72" s="12" t="s">
        <v>294</v>
      </c>
      <c r="R72" s="12" t="s">
        <v>36</v>
      </c>
      <c r="S72" s="12" t="s">
        <v>295</v>
      </c>
      <c r="T72" s="12" t="s">
        <v>193</v>
      </c>
      <c r="U72" s="12" t="s">
        <v>296</v>
      </c>
    </row>
    <row r="73" spans="15:21">
      <c r="O73" s="12">
        <v>28</v>
      </c>
      <c r="P73" s="12" t="s">
        <v>297</v>
      </c>
      <c r="Q73" s="12" t="s">
        <v>298</v>
      </c>
      <c r="R73" s="12" t="s">
        <v>56</v>
      </c>
      <c r="S73" s="12" t="s">
        <v>299</v>
      </c>
      <c r="T73" s="12" t="s">
        <v>193</v>
      </c>
      <c r="U73" s="12" t="s">
        <v>300</v>
      </c>
    </row>
    <row r="74" spans="15:21">
      <c r="O74" s="12">
        <v>29</v>
      </c>
      <c r="P74" s="12" t="s">
        <v>301</v>
      </c>
      <c r="Q74" s="12" t="s">
        <v>302</v>
      </c>
      <c r="R74" s="12" t="s">
        <v>16</v>
      </c>
      <c r="S74" s="12" t="s">
        <v>303</v>
      </c>
      <c r="T74" s="12" t="s">
        <v>193</v>
      </c>
      <c r="U74" s="12" t="s">
        <v>304</v>
      </c>
    </row>
    <row r="75" spans="15:21">
      <c r="O75" s="12">
        <v>30</v>
      </c>
      <c r="P75" s="12" t="s">
        <v>305</v>
      </c>
      <c r="Q75" s="12" t="s">
        <v>306</v>
      </c>
      <c r="R75" s="12" t="s">
        <v>18</v>
      </c>
      <c r="S75" s="12" t="s">
        <v>307</v>
      </c>
      <c r="T75" s="12" t="s">
        <v>193</v>
      </c>
      <c r="U75" s="12" t="s">
        <v>308</v>
      </c>
    </row>
    <row r="76" spans="15:21">
      <c r="O76" s="12">
        <v>31</v>
      </c>
      <c r="P76" s="12" t="s">
        <v>309</v>
      </c>
      <c r="Q76" s="12" t="s">
        <v>310</v>
      </c>
      <c r="R76" s="12" t="s">
        <v>13</v>
      </c>
      <c r="S76" s="12" t="s">
        <v>311</v>
      </c>
      <c r="T76" s="12" t="s">
        <v>193</v>
      </c>
      <c r="U76" s="12" t="s">
        <v>312</v>
      </c>
    </row>
    <row r="77" spans="15:21">
      <c r="O77" s="12">
        <v>32</v>
      </c>
      <c r="P77" s="12" t="s">
        <v>313</v>
      </c>
      <c r="Q77" s="12" t="s">
        <v>314</v>
      </c>
      <c r="R77" s="12" t="s">
        <v>14</v>
      </c>
      <c r="S77" s="12" t="s">
        <v>315</v>
      </c>
      <c r="T77" s="12" t="s">
        <v>193</v>
      </c>
      <c r="U77" s="12" t="s">
        <v>316</v>
      </c>
    </row>
    <row r="78" spans="15:21">
      <c r="O78" s="12">
        <v>33</v>
      </c>
      <c r="P78" s="12" t="s">
        <v>317</v>
      </c>
      <c r="Q78" s="12" t="s">
        <v>318</v>
      </c>
      <c r="R78" s="12" t="s">
        <v>17</v>
      </c>
      <c r="S78" s="12" t="s">
        <v>319</v>
      </c>
      <c r="T78" s="12" t="s">
        <v>193</v>
      </c>
      <c r="U78" s="12" t="s">
        <v>320</v>
      </c>
    </row>
    <row r="79" spans="15:21">
      <c r="O79" s="12">
        <v>34</v>
      </c>
      <c r="P79" s="12" t="s">
        <v>321</v>
      </c>
      <c r="Q79" s="12" t="s">
        <v>322</v>
      </c>
      <c r="R79" s="12" t="s">
        <v>15</v>
      </c>
      <c r="S79" s="12" t="s">
        <v>323</v>
      </c>
      <c r="T79" s="12" t="s">
        <v>193</v>
      </c>
      <c r="U79" s="12" t="s">
        <v>324</v>
      </c>
    </row>
    <row r="80" spans="15:21">
      <c r="O80" s="12">
        <v>35</v>
      </c>
      <c r="P80" s="12" t="s">
        <v>325</v>
      </c>
      <c r="Q80" s="12" t="s">
        <v>326</v>
      </c>
      <c r="R80" s="12" t="s">
        <v>51</v>
      </c>
      <c r="S80" s="12" t="s">
        <v>327</v>
      </c>
      <c r="T80" s="12" t="s">
        <v>193</v>
      </c>
      <c r="U80" s="12" t="s">
        <v>328</v>
      </c>
    </row>
    <row r="81" spans="15:21">
      <c r="O81" s="12">
        <v>36</v>
      </c>
      <c r="P81" s="12" t="s">
        <v>329</v>
      </c>
      <c r="Q81" s="12" t="s">
        <v>330</v>
      </c>
      <c r="R81" s="12" t="s">
        <v>52</v>
      </c>
      <c r="S81" s="12" t="s">
        <v>331</v>
      </c>
      <c r="T81" s="12" t="s">
        <v>193</v>
      </c>
      <c r="U81" s="12" t="s">
        <v>332</v>
      </c>
    </row>
    <row r="82" spans="15:21">
      <c r="O82" s="12">
        <v>37</v>
      </c>
      <c r="P82" s="12" t="s">
        <v>333</v>
      </c>
      <c r="Q82" s="12" t="s">
        <v>334</v>
      </c>
      <c r="R82" s="12" t="s">
        <v>49</v>
      </c>
      <c r="S82" s="12" t="s">
        <v>335</v>
      </c>
      <c r="T82" s="12" t="s">
        <v>193</v>
      </c>
      <c r="U82" s="12" t="s">
        <v>336</v>
      </c>
    </row>
    <row r="83" spans="15:21">
      <c r="O83" s="12">
        <v>38</v>
      </c>
      <c r="P83" s="12" t="s">
        <v>337</v>
      </c>
      <c r="Q83" s="12" t="s">
        <v>338</v>
      </c>
      <c r="R83" s="12" t="s">
        <v>50</v>
      </c>
      <c r="S83" s="12" t="s">
        <v>339</v>
      </c>
      <c r="T83" s="12" t="s">
        <v>193</v>
      </c>
      <c r="U83" s="12" t="s">
        <v>340</v>
      </c>
    </row>
    <row r="84" spans="15:21">
      <c r="O84" s="12">
        <v>39</v>
      </c>
      <c r="P84" s="12" t="s">
        <v>341</v>
      </c>
      <c r="Q84" s="12" t="s">
        <v>342</v>
      </c>
      <c r="R84" s="12" t="s">
        <v>54</v>
      </c>
      <c r="S84" s="12" t="s">
        <v>343</v>
      </c>
      <c r="T84" s="12" t="s">
        <v>193</v>
      </c>
      <c r="U84" s="12" t="s">
        <v>344</v>
      </c>
    </row>
    <row r="85" spans="15:21">
      <c r="O85" s="12">
        <v>40</v>
      </c>
      <c r="P85" s="12" t="s">
        <v>345</v>
      </c>
      <c r="Q85" s="12" t="s">
        <v>346</v>
      </c>
      <c r="R85" s="12" t="s">
        <v>69</v>
      </c>
      <c r="S85" s="12" t="s">
        <v>347</v>
      </c>
      <c r="T85" s="12" t="s">
        <v>193</v>
      </c>
      <c r="U85" s="12" t="s">
        <v>348</v>
      </c>
    </row>
    <row r="86" spans="15:21">
      <c r="O86" s="12">
        <v>41</v>
      </c>
      <c r="P86" s="12" t="s">
        <v>349</v>
      </c>
      <c r="Q86" s="12" t="s">
        <v>350</v>
      </c>
      <c r="R86" s="12" t="s">
        <v>46</v>
      </c>
      <c r="S86" s="12" t="s">
        <v>351</v>
      </c>
      <c r="T86" s="12" t="s">
        <v>193</v>
      </c>
      <c r="U86" s="12" t="s">
        <v>352</v>
      </c>
    </row>
    <row r="87" spans="15:21">
      <c r="O87" s="12">
        <v>42</v>
      </c>
      <c r="P87" s="12" t="s">
        <v>353</v>
      </c>
      <c r="Q87" s="12" t="s">
        <v>354</v>
      </c>
      <c r="R87" s="12" t="s">
        <v>55</v>
      </c>
      <c r="S87" s="12" t="s">
        <v>355</v>
      </c>
      <c r="T87" s="12" t="s">
        <v>193</v>
      </c>
      <c r="U87" s="12" t="s">
        <v>356</v>
      </c>
    </row>
    <row r="88" spans="15:21">
      <c r="O88" s="12">
        <v>43</v>
      </c>
      <c r="P88" s="12" t="s">
        <v>357</v>
      </c>
      <c r="Q88" s="12" t="s">
        <v>358</v>
      </c>
      <c r="R88" s="12" t="s">
        <v>53</v>
      </c>
      <c r="S88" s="12" t="s">
        <v>359</v>
      </c>
      <c r="T88" s="12" t="s">
        <v>193</v>
      </c>
      <c r="U88" s="12" t="s">
        <v>360</v>
      </c>
    </row>
    <row r="89" spans="15:21">
      <c r="O89" s="12">
        <v>44</v>
      </c>
      <c r="P89" s="12" t="s">
        <v>361</v>
      </c>
      <c r="Q89" s="12" t="s">
        <v>362</v>
      </c>
      <c r="R89" s="12" t="s">
        <v>47</v>
      </c>
      <c r="S89" s="12" t="s">
        <v>363</v>
      </c>
      <c r="T89" s="12" t="s">
        <v>193</v>
      </c>
      <c r="U89" s="12" t="s">
        <v>364</v>
      </c>
    </row>
    <row r="90" spans="15:21">
      <c r="O90" s="12">
        <v>45</v>
      </c>
      <c r="P90" s="12" t="s">
        <v>365</v>
      </c>
      <c r="Q90" s="12" t="s">
        <v>366</v>
      </c>
      <c r="R90" s="12" t="s">
        <v>48</v>
      </c>
      <c r="S90" s="12" t="s">
        <v>367</v>
      </c>
      <c r="T90" s="12" t="s">
        <v>193</v>
      </c>
      <c r="U90" s="12" t="s">
        <v>368</v>
      </c>
    </row>
    <row r="91" spans="15:21">
      <c r="O91" s="12">
        <v>46</v>
      </c>
      <c r="P91" s="12" t="s">
        <v>369</v>
      </c>
      <c r="Q91" s="12" t="s">
        <v>370</v>
      </c>
      <c r="R91" s="12" t="s">
        <v>57</v>
      </c>
      <c r="S91" s="12" t="s">
        <v>371</v>
      </c>
      <c r="T91" s="12" t="s">
        <v>193</v>
      </c>
      <c r="U91" s="12" t="s">
        <v>372</v>
      </c>
    </row>
    <row r="92" spans="15:21">
      <c r="O92" s="12">
        <v>47</v>
      </c>
      <c r="P92" s="12" t="s">
        <v>373</v>
      </c>
      <c r="Q92" s="12" t="s">
        <v>374</v>
      </c>
      <c r="R92" s="12" t="s">
        <v>58</v>
      </c>
      <c r="S92" s="12" t="s">
        <v>375</v>
      </c>
      <c r="T92" s="12" t="s">
        <v>193</v>
      </c>
      <c r="U92" s="12" t="s">
        <v>376</v>
      </c>
    </row>
    <row r="93" spans="15:21">
      <c r="O93" s="12">
        <v>48</v>
      </c>
      <c r="P93" s="12" t="s">
        <v>377</v>
      </c>
      <c r="Q93" s="12" t="s">
        <v>378</v>
      </c>
      <c r="R93" s="12" t="s">
        <v>67</v>
      </c>
      <c r="S93" s="12" t="s">
        <v>379</v>
      </c>
      <c r="T93" s="12" t="s">
        <v>193</v>
      </c>
      <c r="U93" s="12" t="s">
        <v>380</v>
      </c>
    </row>
    <row r="94" spans="15:21">
      <c r="O94" s="12">
        <v>49</v>
      </c>
      <c r="P94" s="12" t="s">
        <v>381</v>
      </c>
      <c r="Q94" s="12" t="s">
        <v>382</v>
      </c>
      <c r="R94" s="12" t="s">
        <v>41</v>
      </c>
      <c r="S94" s="12" t="s">
        <v>383</v>
      </c>
      <c r="T94" s="12" t="s">
        <v>193</v>
      </c>
      <c r="U94" s="12" t="s">
        <v>384</v>
      </c>
    </row>
    <row r="95" spans="15:21">
      <c r="O95" s="12">
        <v>50</v>
      </c>
      <c r="P95" s="12" t="s">
        <v>385</v>
      </c>
      <c r="Q95" s="12" t="s">
        <v>386</v>
      </c>
      <c r="R95" s="12" t="s">
        <v>42</v>
      </c>
      <c r="S95" s="12" t="s">
        <v>387</v>
      </c>
      <c r="T95" s="12" t="s">
        <v>193</v>
      </c>
      <c r="U95" s="12" t="s">
        <v>388</v>
      </c>
    </row>
    <row r="96" spans="15:21">
      <c r="O96" s="12">
        <v>51</v>
      </c>
      <c r="P96" s="12" t="s">
        <v>389</v>
      </c>
      <c r="Q96" s="12" t="s">
        <v>390</v>
      </c>
      <c r="R96" s="12" t="s">
        <v>40</v>
      </c>
      <c r="S96" s="12" t="s">
        <v>391</v>
      </c>
      <c r="T96" s="12" t="s">
        <v>193</v>
      </c>
      <c r="U96" s="12" t="s">
        <v>392</v>
      </c>
    </row>
    <row r="97" spans="3:21">
      <c r="O97" s="12">
        <v>52</v>
      </c>
      <c r="P97" s="12" t="s">
        <v>393</v>
      </c>
      <c r="Q97" s="12" t="s">
        <v>394</v>
      </c>
      <c r="R97" s="12" t="s">
        <v>66</v>
      </c>
      <c r="S97" s="12" t="s">
        <v>395</v>
      </c>
      <c r="T97" s="12" t="s">
        <v>193</v>
      </c>
      <c r="U97" s="12" t="s">
        <v>396</v>
      </c>
    </row>
    <row r="98" spans="3:21">
      <c r="O98" s="12">
        <v>53</v>
      </c>
      <c r="P98" s="12" t="s">
        <v>397</v>
      </c>
      <c r="Q98" s="12" t="s">
        <v>398</v>
      </c>
      <c r="R98" s="12" t="s">
        <v>65</v>
      </c>
      <c r="S98" s="12" t="s">
        <v>399</v>
      </c>
      <c r="T98" s="12" t="s">
        <v>193</v>
      </c>
      <c r="U98" s="12" t="s">
        <v>400</v>
      </c>
    </row>
    <row r="99" spans="3:21">
      <c r="O99" s="12">
        <v>54</v>
      </c>
      <c r="P99" s="12" t="s">
        <v>401</v>
      </c>
      <c r="Q99" s="12" t="s">
        <v>402</v>
      </c>
      <c r="R99" s="12" t="s">
        <v>64</v>
      </c>
      <c r="S99" s="12" t="s">
        <v>403</v>
      </c>
      <c r="T99" s="12" t="s">
        <v>193</v>
      </c>
      <c r="U99" s="12" t="s">
        <v>404</v>
      </c>
    </row>
    <row r="100" spans="3:21">
      <c r="O100" s="12">
        <v>55</v>
      </c>
      <c r="P100" s="12" t="s">
        <v>405</v>
      </c>
      <c r="Q100" s="12" t="s">
        <v>406</v>
      </c>
      <c r="R100" s="12" t="s">
        <v>12</v>
      </c>
      <c r="S100" s="12" t="s">
        <v>407</v>
      </c>
      <c r="T100" s="12" t="s">
        <v>193</v>
      </c>
      <c r="U100" s="12" t="s">
        <v>408</v>
      </c>
    </row>
    <row r="101" spans="3:21">
      <c r="O101" s="12">
        <v>56</v>
      </c>
      <c r="P101" s="12" t="s">
        <v>409</v>
      </c>
      <c r="Q101" s="12" t="s">
        <v>410</v>
      </c>
      <c r="R101" s="12" t="s">
        <v>11</v>
      </c>
      <c r="S101" s="12" t="s">
        <v>411</v>
      </c>
      <c r="T101" s="12" t="s">
        <v>193</v>
      </c>
      <c r="U101" s="12" t="s">
        <v>412</v>
      </c>
    </row>
    <row r="102" spans="3:21">
      <c r="O102" s="12">
        <v>57</v>
      </c>
      <c r="P102" s="12" t="s">
        <v>413</v>
      </c>
      <c r="Q102" s="12" t="s">
        <v>414</v>
      </c>
      <c r="R102" s="12" t="s">
        <v>38</v>
      </c>
      <c r="S102" s="12" t="s">
        <v>415</v>
      </c>
      <c r="T102" s="12" t="s">
        <v>193</v>
      </c>
      <c r="U102" s="12" t="s">
        <v>416</v>
      </c>
    </row>
    <row r="103" spans="3:21">
      <c r="O103" s="12">
        <v>58</v>
      </c>
      <c r="P103" s="12" t="s">
        <v>417</v>
      </c>
      <c r="Q103" s="12" t="s">
        <v>418</v>
      </c>
      <c r="R103" s="12" t="s">
        <v>61</v>
      </c>
      <c r="S103" s="12" t="s">
        <v>419</v>
      </c>
      <c r="T103" s="12" t="s">
        <v>193</v>
      </c>
      <c r="U103" s="12" t="s">
        <v>420</v>
      </c>
    </row>
    <row r="104" spans="3:21">
      <c r="O104" s="12">
        <v>59</v>
      </c>
      <c r="P104" s="12" t="s">
        <v>421</v>
      </c>
      <c r="Q104" s="12" t="s">
        <v>422</v>
      </c>
      <c r="R104" s="12" t="s">
        <v>60</v>
      </c>
      <c r="S104" s="12" t="s">
        <v>423</v>
      </c>
      <c r="T104" s="12" t="s">
        <v>193</v>
      </c>
      <c r="U104" s="12" t="s">
        <v>424</v>
      </c>
    </row>
    <row r="105" spans="3:21">
      <c r="O105" s="12">
        <v>60</v>
      </c>
      <c r="P105" s="12" t="s">
        <v>425</v>
      </c>
      <c r="Q105" s="12" t="s">
        <v>426</v>
      </c>
      <c r="R105" s="12" t="s">
        <v>62</v>
      </c>
      <c r="S105" s="12" t="s">
        <v>427</v>
      </c>
      <c r="T105" s="12" t="s">
        <v>193</v>
      </c>
      <c r="U105" s="12" t="s">
        <v>428</v>
      </c>
    </row>
    <row r="106" spans="3:21">
      <c r="O106" s="12">
        <v>61</v>
      </c>
      <c r="P106" s="12" t="s">
        <v>429</v>
      </c>
      <c r="Q106" s="12" t="s">
        <v>430</v>
      </c>
      <c r="R106" s="12" t="s">
        <v>59</v>
      </c>
      <c r="S106" s="12" t="s">
        <v>431</v>
      </c>
      <c r="T106" s="12" t="s">
        <v>193</v>
      </c>
      <c r="U106" s="12" t="s">
        <v>432</v>
      </c>
    </row>
    <row r="107" spans="3:21">
      <c r="O107" s="12">
        <v>62</v>
      </c>
      <c r="P107" s="12" t="s">
        <v>433</v>
      </c>
      <c r="Q107" s="12" t="s">
        <v>434</v>
      </c>
      <c r="R107" s="12" t="s">
        <v>8</v>
      </c>
      <c r="S107" s="12" t="s">
        <v>435</v>
      </c>
      <c r="T107" s="12" t="s">
        <v>193</v>
      </c>
      <c r="U107" s="12" t="s">
        <v>436</v>
      </c>
    </row>
    <row r="108" spans="3:21">
      <c r="O108" s="12">
        <v>63</v>
      </c>
      <c r="P108" s="12" t="s">
        <v>437</v>
      </c>
      <c r="Q108" s="12" t="s">
        <v>438</v>
      </c>
      <c r="R108" s="12" t="s">
        <v>10</v>
      </c>
      <c r="S108" s="12" t="s">
        <v>439</v>
      </c>
      <c r="T108" s="12" t="s">
        <v>193</v>
      </c>
      <c r="U108" s="12" t="s">
        <v>440</v>
      </c>
    </row>
    <row r="109" spans="3:21">
      <c r="O109" s="12">
        <v>64</v>
      </c>
      <c r="P109" s="12" t="s">
        <v>441</v>
      </c>
      <c r="Q109" s="12" t="s">
        <v>442</v>
      </c>
      <c r="R109" s="12" t="s">
        <v>9</v>
      </c>
      <c r="S109" s="12" t="s">
        <v>443</v>
      </c>
      <c r="T109" s="12" t="s">
        <v>193</v>
      </c>
      <c r="U109" s="12" t="s">
        <v>444</v>
      </c>
    </row>
    <row r="110" spans="3:21" s="14" customFormat="1">
      <c r="C110" s="25"/>
      <c r="D110" s="25"/>
      <c r="E110" s="25"/>
      <c r="F110" s="25"/>
      <c r="G110" s="25"/>
      <c r="O110" s="12">
        <v>65</v>
      </c>
      <c r="P110" s="12" t="s">
        <v>445</v>
      </c>
      <c r="Q110" s="12" t="s">
        <v>76</v>
      </c>
      <c r="R110" s="12" t="s">
        <v>77</v>
      </c>
      <c r="S110" s="12" t="s">
        <v>446</v>
      </c>
      <c r="T110" s="12" t="s">
        <v>447</v>
      </c>
      <c r="U110" s="12" t="s">
        <v>448</v>
      </c>
    </row>
    <row r="111" spans="3:21">
      <c r="O111" s="28">
        <v>66</v>
      </c>
      <c r="P111" s="29" t="s">
        <v>449</v>
      </c>
      <c r="Q111" s="29" t="s">
        <v>450</v>
      </c>
      <c r="R111" s="29" t="s">
        <v>19</v>
      </c>
      <c r="S111" s="29" t="s">
        <v>451</v>
      </c>
      <c r="T111" s="12" t="s">
        <v>447</v>
      </c>
      <c r="U111" s="12" t="s">
        <v>452</v>
      </c>
    </row>
    <row r="112" spans="3:21">
      <c r="O112" s="23">
        <v>67</v>
      </c>
      <c r="P112" s="12" t="s">
        <v>453</v>
      </c>
      <c r="Q112" s="12" t="s">
        <v>454</v>
      </c>
      <c r="R112" s="12" t="s">
        <v>455</v>
      </c>
      <c r="S112" s="12" t="s">
        <v>456</v>
      </c>
      <c r="T112" s="29" t="s">
        <v>193</v>
      </c>
      <c r="U112" s="12" t="s">
        <v>457</v>
      </c>
    </row>
    <row r="113" spans="15:21">
      <c r="O113" s="28">
        <v>68</v>
      </c>
      <c r="P113" s="12" t="s">
        <v>458</v>
      </c>
      <c r="Q113" s="12" t="s">
        <v>459</v>
      </c>
      <c r="R113" s="12" t="s">
        <v>460</v>
      </c>
      <c r="S113" s="12" t="s">
        <v>461</v>
      </c>
      <c r="T113" s="12" t="s">
        <v>193</v>
      </c>
      <c r="U113" s="12" t="s">
        <v>462</v>
      </c>
    </row>
    <row r="114" spans="15:21">
      <c r="O114" s="28">
        <v>69</v>
      </c>
      <c r="P114" s="12" t="s">
        <v>463</v>
      </c>
      <c r="Q114" s="12" t="s">
        <v>464</v>
      </c>
      <c r="R114" s="12" t="s">
        <v>465</v>
      </c>
      <c r="S114" s="12" t="s">
        <v>456</v>
      </c>
      <c r="T114" s="12" t="s">
        <v>447</v>
      </c>
      <c r="U114" s="11" t="s">
        <v>466</v>
      </c>
    </row>
    <row r="115" spans="15:21">
      <c r="O115" s="12">
        <v>70</v>
      </c>
      <c r="P115" s="12" t="s">
        <v>467</v>
      </c>
      <c r="Q115" s="12" t="s">
        <v>468</v>
      </c>
      <c r="R115" s="12" t="s">
        <v>469</v>
      </c>
      <c r="S115" s="12" t="s">
        <v>461</v>
      </c>
      <c r="T115" s="12" t="s">
        <v>447</v>
      </c>
      <c r="U115" s="11" t="s">
        <v>470</v>
      </c>
    </row>
    <row r="116" spans="15:21">
      <c r="O116" s="12">
        <v>71</v>
      </c>
      <c r="P116" s="12" t="s">
        <v>471</v>
      </c>
      <c r="Q116" s="12" t="s">
        <v>472</v>
      </c>
      <c r="R116" s="12" t="s">
        <v>473</v>
      </c>
      <c r="S116" s="12" t="s">
        <v>474</v>
      </c>
      <c r="T116" s="12" t="s">
        <v>193</v>
      </c>
      <c r="U116" s="11" t="s">
        <v>475</v>
      </c>
    </row>
    <row r="117" spans="15:21">
      <c r="O117" s="12">
        <v>72</v>
      </c>
      <c r="P117" s="12" t="s">
        <v>476</v>
      </c>
      <c r="Q117" s="12" t="s">
        <v>477</v>
      </c>
      <c r="R117" s="12" t="s">
        <v>478</v>
      </c>
      <c r="S117" s="12" t="s">
        <v>479</v>
      </c>
      <c r="T117" s="12" t="s">
        <v>193</v>
      </c>
      <c r="U117" s="11" t="s">
        <v>480</v>
      </c>
    </row>
    <row r="118" spans="15:21">
      <c r="O118" s="12">
        <v>73</v>
      </c>
      <c r="P118" s="12" t="s">
        <v>81</v>
      </c>
      <c r="Q118" s="12" t="s">
        <v>481</v>
      </c>
      <c r="R118" s="12" t="s">
        <v>482</v>
      </c>
      <c r="S118" s="12" t="s">
        <v>483</v>
      </c>
      <c r="T118" s="12" t="s">
        <v>447</v>
      </c>
      <c r="U118" s="11" t="s">
        <v>484</v>
      </c>
    </row>
    <row r="119" spans="15:21">
      <c r="O119" s="12">
        <v>74</v>
      </c>
      <c r="P119" s="12" t="s">
        <v>485</v>
      </c>
      <c r="Q119" s="12" t="s">
        <v>486</v>
      </c>
      <c r="R119" s="12" t="s">
        <v>487</v>
      </c>
      <c r="S119" s="12" t="s">
        <v>488</v>
      </c>
      <c r="T119" s="12" t="s">
        <v>193</v>
      </c>
      <c r="U119" s="11" t="s">
        <v>489</v>
      </c>
    </row>
    <row r="120" spans="15:21">
      <c r="O120" s="12">
        <v>75</v>
      </c>
      <c r="P120" s="12" t="s">
        <v>490</v>
      </c>
      <c r="Q120" s="12" t="s">
        <v>491</v>
      </c>
      <c r="R120" s="12" t="s">
        <v>12</v>
      </c>
      <c r="S120" s="12" t="s">
        <v>492</v>
      </c>
      <c r="T120" s="12" t="s">
        <v>447</v>
      </c>
      <c r="U120" s="11" t="s">
        <v>493</v>
      </c>
    </row>
    <row r="121" spans="15:21">
      <c r="O121" s="12">
        <v>76</v>
      </c>
      <c r="P121" s="12" t="s">
        <v>494</v>
      </c>
      <c r="Q121" s="12" t="s">
        <v>495</v>
      </c>
      <c r="R121" s="12" t="s">
        <v>13</v>
      </c>
      <c r="S121" s="12" t="s">
        <v>496</v>
      </c>
      <c r="T121" s="12" t="s">
        <v>447</v>
      </c>
      <c r="U121" s="11" t="s">
        <v>497</v>
      </c>
    </row>
    <row r="122" spans="15:21">
      <c r="O122" s="12">
        <v>77</v>
      </c>
      <c r="P122" s="12" t="s">
        <v>498</v>
      </c>
      <c r="Q122" s="12" t="s">
        <v>499</v>
      </c>
      <c r="R122" s="12" t="s">
        <v>500</v>
      </c>
      <c r="S122" s="12" t="s">
        <v>501</v>
      </c>
      <c r="T122" s="12" t="s">
        <v>193</v>
      </c>
      <c r="U122" s="11" t="s">
        <v>502</v>
      </c>
    </row>
    <row r="123" spans="15:21">
      <c r="O123" s="12">
        <v>78</v>
      </c>
      <c r="P123" s="12" t="s">
        <v>503</v>
      </c>
      <c r="Q123" s="12" t="s">
        <v>504</v>
      </c>
      <c r="R123" s="12" t="s">
        <v>19</v>
      </c>
      <c r="S123" s="12" t="s">
        <v>236</v>
      </c>
      <c r="T123" s="12" t="s">
        <v>447</v>
      </c>
      <c r="U123" s="11" t="s">
        <v>505</v>
      </c>
    </row>
    <row r="124" spans="15:21">
      <c r="O124" s="12">
        <v>79</v>
      </c>
      <c r="P124" s="12" t="s">
        <v>506</v>
      </c>
      <c r="Q124" s="12" t="s">
        <v>507</v>
      </c>
      <c r="R124" s="12" t="s">
        <v>13</v>
      </c>
      <c r="S124" s="12" t="s">
        <v>311</v>
      </c>
      <c r="T124" s="12" t="s">
        <v>447</v>
      </c>
      <c r="U124" s="11" t="s">
        <v>508</v>
      </c>
    </row>
    <row r="125" spans="15:21">
      <c r="O125" s="12">
        <v>80</v>
      </c>
      <c r="P125" s="12" t="s">
        <v>509</v>
      </c>
      <c r="Q125" s="12" t="s">
        <v>510</v>
      </c>
      <c r="R125" s="12" t="s">
        <v>58</v>
      </c>
      <c r="S125" s="12" t="s">
        <v>375</v>
      </c>
      <c r="T125" s="12" t="s">
        <v>447</v>
      </c>
      <c r="U125" s="11" t="s">
        <v>511</v>
      </c>
    </row>
    <row r="126" spans="15:21">
      <c r="O126" s="12">
        <v>81</v>
      </c>
      <c r="P126" s="12" t="s">
        <v>512</v>
      </c>
      <c r="Q126" s="12" t="s">
        <v>513</v>
      </c>
      <c r="R126" s="12" t="s">
        <v>66</v>
      </c>
      <c r="S126" s="12" t="s">
        <v>395</v>
      </c>
      <c r="T126" s="12" t="s">
        <v>447</v>
      </c>
      <c r="U126" s="11" t="s">
        <v>514</v>
      </c>
    </row>
  </sheetData>
  <sheetCalcPr fullCalcOnLoad="1"/>
  <mergeCells count="29">
    <mergeCell ref="A14:A15"/>
    <mergeCell ref="C14:C15"/>
    <mergeCell ref="G14:H14"/>
    <mergeCell ref="I14:I15"/>
    <mergeCell ref="D14:D15"/>
    <mergeCell ref="E14:E15"/>
    <mergeCell ref="F14:F15"/>
    <mergeCell ref="B7:B15"/>
    <mergeCell ref="C10:D10"/>
    <mergeCell ref="C9:D9"/>
    <mergeCell ref="J14:J15"/>
    <mergeCell ref="C7:D7"/>
    <mergeCell ref="M14:M15"/>
    <mergeCell ref="C1:J1"/>
    <mergeCell ref="C2:J2"/>
    <mergeCell ref="C6:J6"/>
    <mergeCell ref="C12:D12"/>
    <mergeCell ref="K10:L11"/>
    <mergeCell ref="J10:J11"/>
    <mergeCell ref="C8:D8"/>
    <mergeCell ref="C11:D11"/>
    <mergeCell ref="H10:I10"/>
    <mergeCell ref="H11:I11"/>
    <mergeCell ref="H12:I12"/>
    <mergeCell ref="H35:I35"/>
    <mergeCell ref="F35:G35"/>
    <mergeCell ref="E10:G10"/>
    <mergeCell ref="E11:G11"/>
    <mergeCell ref="E12:G12"/>
  </mergeCells>
  <phoneticPr fontId="2"/>
  <conditionalFormatting sqref="H35:I35">
    <cfRule type="containsBlanks" dxfId="7" priority="1" stopIfTrue="1">
      <formula>LEN(TRIM(H35))=0</formula>
    </cfRule>
  </conditionalFormatting>
  <dataValidations count="8">
    <dataValidation type="list" allowBlank="1" showInputMessage="1" showErrorMessage="1" sqref="L16:L25">
      <formula1>"○,Ａ,Ｂ,Ｃ,Ｄ"</formula1>
    </dataValidation>
    <dataValidation imeMode="on" allowBlank="1" showInputMessage="1" showErrorMessage="1" sqref="H27:I27 H33 F27 F33"/>
    <dataValidation imeMode="disabled" allowBlank="1" showInputMessage="1" showErrorMessage="1" sqref="C16:C25 I16:I25"/>
    <dataValidation imeMode="halfKatakana" allowBlank="1" showInputMessage="1" showErrorMessage="1" sqref="G16:H25"/>
    <dataValidation type="list" imeMode="disabled" allowBlank="1" showInputMessage="1" showErrorMessage="1" sqref="D17:D25">
      <formula1>"未,済"</formula1>
    </dataValidation>
    <dataValidation type="list" allowBlank="1" showInputMessage="1" showErrorMessage="1" sqref="K16:K25">
      <formula1>#REF!</formula1>
    </dataValidation>
    <dataValidation type="list" allowBlank="1" showInputMessage="1" showErrorMessage="1" sqref="H10">
      <formula1>"教諭,助手,外部"</formula1>
    </dataValidation>
    <dataValidation type="list" imeMode="disabled" allowBlank="1" showInputMessage="1" showErrorMessage="1" sqref="D16">
      <formula1>"済,未"</formula1>
    </dataValidation>
  </dataValidations>
  <printOptions horizontalCentered="1"/>
  <pageMargins left="0.59055118110236227" right="0.59055118110236227" top="0.6692913385826772" bottom="0.59055118110236227" header="0.19685039370078741" footer="0.23622047244094491"/>
  <pageSetup paperSize="9" scale="81" fitToHeight="0" orientation="portrait" r:id="rId1"/>
  <headerFooter alignWithMargins="0">
    <oddHeader>&amp;RNo &amp;P</oddHeader>
  </headerFooter>
  <ignoredErrors>
    <ignoredError sqref="E16:I25" unlockedFormula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V126"/>
  <sheetViews>
    <sheetView showGridLines="0" view="pageBreakPreview" zoomScaleNormal="100" zoomScaleSheetLayoutView="100" workbookViewId="0">
      <selection activeCell="C2" sqref="C2:J2"/>
    </sheetView>
  </sheetViews>
  <sheetFormatPr defaultRowHeight="14.25"/>
  <cols>
    <col min="1" max="1" width="3.5" style="11" customWidth="1"/>
    <col min="2" max="2" width="11.875" style="11" customWidth="1"/>
    <col min="3" max="4" width="7.25" style="13" customWidth="1"/>
    <col min="5" max="6" width="17" style="13" customWidth="1"/>
    <col min="7" max="7" width="11.75" style="13" customWidth="1"/>
    <col min="8" max="8" width="11.75" style="11" customWidth="1"/>
    <col min="9" max="9" width="9.375" style="11" customWidth="1"/>
    <col min="10" max="10" width="14.375" style="11" customWidth="1"/>
    <col min="11" max="11" width="8.125" style="11" customWidth="1"/>
    <col min="12" max="12" width="7.25" style="11" customWidth="1"/>
    <col min="13" max="13" width="9.875" style="11" customWidth="1"/>
    <col min="14" max="14" width="9.5" style="11" bestFit="1" customWidth="1"/>
    <col min="15" max="15" width="3.5" style="12" customWidth="1"/>
    <col min="16" max="16" width="18.375" style="12" customWidth="1"/>
    <col min="17" max="17" width="31.625" style="12" customWidth="1"/>
    <col min="18" max="18" width="9.5" style="12" customWidth="1"/>
    <col min="19" max="19" width="18.375" style="12" customWidth="1"/>
    <col min="20" max="20" width="13.875" style="12" customWidth="1"/>
    <col min="21" max="21" width="12.875" style="11" customWidth="1"/>
    <col min="22" max="16384" width="9" style="11"/>
  </cols>
  <sheetData>
    <row r="1" spans="1:20" ht="20.25" customHeight="1">
      <c r="C1" s="209" t="s">
        <v>559</v>
      </c>
      <c r="D1" s="209"/>
      <c r="E1" s="209"/>
      <c r="F1" s="209"/>
      <c r="G1" s="209"/>
      <c r="H1" s="209"/>
      <c r="I1" s="209"/>
      <c r="J1" s="209"/>
      <c r="K1" s="52"/>
      <c r="L1" s="45"/>
      <c r="M1" s="45"/>
    </row>
    <row r="2" spans="1:20" ht="20.25" customHeight="1">
      <c r="C2" s="210" t="s">
        <v>563</v>
      </c>
      <c r="D2" s="210"/>
      <c r="E2" s="210"/>
      <c r="F2" s="210"/>
      <c r="G2" s="210"/>
      <c r="H2" s="210"/>
      <c r="I2" s="210"/>
      <c r="J2" s="210"/>
      <c r="K2" s="53"/>
      <c r="L2" s="30"/>
      <c r="M2" s="30"/>
    </row>
    <row r="3" spans="1:20" ht="9" customHeight="1">
      <c r="H3" s="14"/>
      <c r="I3" s="14"/>
      <c r="J3" s="14"/>
      <c r="K3" s="14"/>
      <c r="L3" s="14"/>
    </row>
    <row r="4" spans="1:20" ht="20.25" customHeight="1" thickBot="1">
      <c r="C4" s="15" t="s">
        <v>84</v>
      </c>
      <c r="D4" s="11"/>
      <c r="E4" s="11"/>
      <c r="G4" s="11"/>
      <c r="I4" s="16"/>
      <c r="J4" s="14" t="s">
        <v>2</v>
      </c>
      <c r="K4" s="14"/>
      <c r="L4" s="14"/>
    </row>
    <row r="5" spans="1:20" ht="35.25" customHeight="1" thickBot="1">
      <c r="C5" s="11"/>
      <c r="D5" s="11"/>
      <c r="E5" s="11"/>
      <c r="F5" s="11"/>
      <c r="G5" s="11"/>
      <c r="H5" s="17"/>
      <c r="I5" s="14"/>
      <c r="J5" s="127"/>
      <c r="K5" s="46"/>
      <c r="L5" s="14"/>
    </row>
    <row r="6" spans="1:20" s="51" customFormat="1" ht="29.25" customHeight="1" thickBot="1">
      <c r="C6" s="211" t="s">
        <v>90</v>
      </c>
      <c r="D6" s="211"/>
      <c r="E6" s="211"/>
      <c r="F6" s="211"/>
      <c r="G6" s="211"/>
      <c r="H6" s="211"/>
      <c r="I6" s="211"/>
      <c r="J6" s="211"/>
      <c r="K6" s="45"/>
      <c r="L6" s="44"/>
    </row>
    <row r="7" spans="1:20" ht="33.75" customHeight="1">
      <c r="B7" s="227" t="s">
        <v>555</v>
      </c>
      <c r="C7" s="207" t="s">
        <v>3</v>
      </c>
      <c r="D7" s="208"/>
      <c r="E7" s="120" t="str">
        <f>IF(J5="","",VLOOKUP(J5,$O:$P,2,FALSE)&amp;"高等学校")</f>
        <v/>
      </c>
      <c r="F7" s="121"/>
      <c r="G7" s="121"/>
      <c r="H7" s="121"/>
      <c r="I7" s="122"/>
      <c r="J7" s="125"/>
      <c r="K7" s="44"/>
      <c r="L7" s="44"/>
    </row>
    <row r="8" spans="1:20" ht="33.75" customHeight="1">
      <c r="B8" s="227"/>
      <c r="C8" s="192" t="s">
        <v>89</v>
      </c>
      <c r="D8" s="193"/>
      <c r="E8" s="84" t="str">
        <f>IF($J$5="","",VLOOKUP($J$5,$O:$U,5,FALSE))</f>
        <v/>
      </c>
      <c r="F8" s="72"/>
      <c r="G8" s="31"/>
      <c r="H8" s="31"/>
      <c r="I8" s="123"/>
      <c r="J8" s="125"/>
      <c r="K8" s="44"/>
      <c r="L8" s="44"/>
    </row>
    <row r="9" spans="1:20" ht="33.75" customHeight="1">
      <c r="B9" s="227"/>
      <c r="C9" s="192" t="s">
        <v>138</v>
      </c>
      <c r="D9" s="193"/>
      <c r="E9" s="133" t="str">
        <f>IF($J$5="","","〒"&amp;VLOOKUP($J$5,$O:$U,4,FALSE))</f>
        <v/>
      </c>
      <c r="F9" s="134" t="str">
        <f>IF($J$5="","",VLOOKUP($J$5,$O:$U,3,FALSE))</f>
        <v/>
      </c>
      <c r="G9" s="72"/>
      <c r="H9" s="72"/>
      <c r="I9" s="124"/>
      <c r="J9" s="125"/>
      <c r="K9" s="44"/>
      <c r="L9" s="44"/>
    </row>
    <row r="10" spans="1:20" ht="33.75" customHeight="1">
      <c r="B10" s="227"/>
      <c r="C10" s="192" t="s">
        <v>4</v>
      </c>
      <c r="D10" s="193"/>
      <c r="E10" s="202"/>
      <c r="F10" s="196"/>
      <c r="G10" s="203"/>
      <c r="H10" s="194" t="s">
        <v>80</v>
      </c>
      <c r="I10" s="195"/>
      <c r="J10" s="215"/>
      <c r="K10" s="214"/>
      <c r="L10" s="214"/>
    </row>
    <row r="11" spans="1:20" ht="33.75" customHeight="1">
      <c r="B11" s="227"/>
      <c r="C11" s="192" t="s">
        <v>5</v>
      </c>
      <c r="D11" s="193"/>
      <c r="E11" s="202"/>
      <c r="F11" s="196"/>
      <c r="G11" s="196"/>
      <c r="H11" s="196" t="s">
        <v>6</v>
      </c>
      <c r="I11" s="197"/>
      <c r="J11" s="215"/>
      <c r="K11" s="214"/>
      <c r="L11" s="214"/>
    </row>
    <row r="12" spans="1:20" ht="33.75" customHeight="1" thickBot="1">
      <c r="B12" s="227"/>
      <c r="C12" s="212" t="s">
        <v>86</v>
      </c>
      <c r="D12" s="213"/>
      <c r="E12" s="204"/>
      <c r="F12" s="205"/>
      <c r="G12" s="205"/>
      <c r="H12" s="198"/>
      <c r="I12" s="199"/>
      <c r="J12" s="126"/>
      <c r="K12" s="32"/>
      <c r="L12" s="32"/>
    </row>
    <row r="13" spans="1:20" s="19" customFormat="1" ht="6.75" customHeight="1" thickBot="1">
      <c r="A13" s="11"/>
      <c r="B13" s="227"/>
      <c r="C13" s="18"/>
      <c r="D13" s="18"/>
      <c r="E13" s="18"/>
      <c r="F13" s="18"/>
      <c r="G13" s="18"/>
      <c r="O13" s="20"/>
      <c r="P13" s="12"/>
      <c r="Q13" s="12"/>
      <c r="R13" s="12"/>
      <c r="S13" s="12"/>
      <c r="T13" s="12"/>
    </row>
    <row r="14" spans="1:20" ht="23.25" customHeight="1">
      <c r="A14" s="216" t="s">
        <v>7</v>
      </c>
      <c r="B14" s="227"/>
      <c r="C14" s="217" t="s">
        <v>83</v>
      </c>
      <c r="D14" s="223" t="s">
        <v>82</v>
      </c>
      <c r="E14" s="225" t="s">
        <v>79</v>
      </c>
      <c r="F14" s="225" t="s">
        <v>172</v>
      </c>
      <c r="G14" s="219" t="s">
        <v>173</v>
      </c>
      <c r="H14" s="220"/>
      <c r="I14" s="221" t="s">
        <v>1</v>
      </c>
      <c r="J14" s="206"/>
      <c r="K14" s="34"/>
      <c r="L14" s="33"/>
      <c r="M14" s="206"/>
    </row>
    <row r="15" spans="1:20" ht="23.25" customHeight="1" thickBot="1">
      <c r="A15" s="216"/>
      <c r="B15" s="228"/>
      <c r="C15" s="218"/>
      <c r="D15" s="224"/>
      <c r="E15" s="226"/>
      <c r="F15" s="226"/>
      <c r="G15" s="21" t="s">
        <v>174</v>
      </c>
      <c r="H15" s="116" t="s">
        <v>183</v>
      </c>
      <c r="I15" s="222"/>
      <c r="J15" s="206"/>
      <c r="K15" s="85"/>
      <c r="L15" s="34"/>
      <c r="M15" s="206"/>
    </row>
    <row r="16" spans="1:20" ht="33.75" customHeight="1">
      <c r="A16" s="11">
        <v>1</v>
      </c>
      <c r="B16" s="135"/>
      <c r="C16" s="131">
        <v>1</v>
      </c>
      <c r="D16" s="132"/>
      <c r="E16" s="99" t="str">
        <f>IF($B16="","",VLOOKUP($B16,登録データ!$A:$F,2,FALSE))</f>
        <v/>
      </c>
      <c r="F16" s="99" t="str">
        <f>IF($B16="","",VLOOKUP($B16,登録データ!$A:$F,3,FALSE))</f>
        <v/>
      </c>
      <c r="G16" s="37" t="str">
        <f>IF($B16="","",VLOOKUP($B16,登録データ!$A:$F,4,FALSE))</f>
        <v/>
      </c>
      <c r="H16" s="38" t="str">
        <f>IF($B16="","",VLOOKUP($B16,登録データ!$A:$F,5,FALSE))</f>
        <v/>
      </c>
      <c r="I16" s="117" t="str">
        <f>IF($B16="","",VLOOKUP($B16,登録データ!$A:$F,6,FALSE))</f>
        <v/>
      </c>
      <c r="J16" s="36"/>
      <c r="K16" s="35"/>
      <c r="L16" s="35"/>
      <c r="M16" s="36"/>
      <c r="P16" s="22"/>
      <c r="Q16" s="9"/>
    </row>
    <row r="17" spans="1:17" ht="33.75" customHeight="1">
      <c r="A17" s="11">
        <v>2</v>
      </c>
      <c r="B17" s="135"/>
      <c r="C17" s="2">
        <v>2</v>
      </c>
      <c r="D17" s="4"/>
      <c r="E17" s="100" t="str">
        <f>IF($B17="","",VLOOKUP($B17,登録データ!$A:$F,2,FALSE))</f>
        <v/>
      </c>
      <c r="F17" s="100" t="str">
        <f>IF($B17="","",VLOOKUP($B17,登録データ!$A:$F,3,FALSE))</f>
        <v/>
      </c>
      <c r="G17" s="39" t="str">
        <f>IF($B17="","",VLOOKUP($B17,登録データ!$A:$F,4,FALSE))</f>
        <v/>
      </c>
      <c r="H17" s="40" t="str">
        <f>IF($B17="","",VLOOKUP($B17,登録データ!$A:$F,5,FALSE))</f>
        <v/>
      </c>
      <c r="I17" s="118" t="str">
        <f>IF($B17="","",VLOOKUP($B17,登録データ!$A:$F,6,FALSE))</f>
        <v/>
      </c>
      <c r="J17" s="36"/>
      <c r="K17" s="35"/>
      <c r="L17" s="35"/>
      <c r="M17" s="36"/>
      <c r="P17" s="22"/>
      <c r="Q17" s="9"/>
    </row>
    <row r="18" spans="1:17" ht="33.75" customHeight="1">
      <c r="A18" s="11">
        <v>3</v>
      </c>
      <c r="B18" s="135"/>
      <c r="C18" s="2">
        <v>3</v>
      </c>
      <c r="D18" s="4"/>
      <c r="E18" s="100" t="str">
        <f>IF($B18="","",VLOOKUP($B18,登録データ!$A:$F,2,FALSE))</f>
        <v/>
      </c>
      <c r="F18" s="100" t="str">
        <f>IF($B18="","",VLOOKUP($B18,登録データ!$A:$F,3,FALSE))</f>
        <v/>
      </c>
      <c r="G18" s="39" t="str">
        <f>IF($B18="","",VLOOKUP($B18,登録データ!$A:$F,4,FALSE))</f>
        <v/>
      </c>
      <c r="H18" s="40" t="str">
        <f>IF($B18="","",VLOOKUP($B18,登録データ!$A:$F,5,FALSE))</f>
        <v/>
      </c>
      <c r="I18" s="118" t="str">
        <f>IF($B18="","",VLOOKUP($B18,登録データ!$A:$F,6,FALSE))</f>
        <v/>
      </c>
      <c r="J18" s="36"/>
      <c r="K18" s="35"/>
      <c r="L18" s="35"/>
      <c r="M18" s="36"/>
      <c r="P18" s="10"/>
      <c r="Q18" s="10"/>
    </row>
    <row r="19" spans="1:17" ht="33.75" customHeight="1">
      <c r="A19" s="11">
        <v>4</v>
      </c>
      <c r="B19" s="135"/>
      <c r="C19" s="2">
        <v>4</v>
      </c>
      <c r="D19" s="4"/>
      <c r="E19" s="100" t="str">
        <f>IF($B19="","",VLOOKUP($B19,登録データ!$A:$F,2,FALSE))</f>
        <v/>
      </c>
      <c r="F19" s="100" t="str">
        <f>IF($B19="","",VLOOKUP($B19,登録データ!$A:$F,3,FALSE))</f>
        <v/>
      </c>
      <c r="G19" s="39" t="str">
        <f>IF($B19="","",VLOOKUP($B19,登録データ!$A:$F,4,FALSE))</f>
        <v/>
      </c>
      <c r="H19" s="40" t="str">
        <f>IF($B19="","",VLOOKUP($B19,登録データ!$A:$F,5,FALSE))</f>
        <v/>
      </c>
      <c r="I19" s="118" t="str">
        <f>IF($B19="","",VLOOKUP($B19,登録データ!$A:$F,6,FALSE))</f>
        <v/>
      </c>
      <c r="J19" s="36"/>
      <c r="K19" s="35"/>
      <c r="L19" s="35"/>
      <c r="M19" s="36"/>
      <c r="P19" s="23"/>
      <c r="Q19" s="23"/>
    </row>
    <row r="20" spans="1:17" ht="33.75" customHeight="1">
      <c r="A20" s="11">
        <v>5</v>
      </c>
      <c r="B20" s="135"/>
      <c r="C20" s="2">
        <v>5</v>
      </c>
      <c r="D20" s="4"/>
      <c r="E20" s="100" t="str">
        <f>IF($B20="","",VLOOKUP($B20,登録データ!$A:$F,2,FALSE))</f>
        <v/>
      </c>
      <c r="F20" s="100" t="str">
        <f>IF($B20="","",VLOOKUP($B20,登録データ!$A:$F,3,FALSE))</f>
        <v/>
      </c>
      <c r="G20" s="39" t="str">
        <f>IF($B20="","",VLOOKUP($B20,登録データ!$A:$F,4,FALSE))</f>
        <v/>
      </c>
      <c r="H20" s="40" t="str">
        <f>IF($B20="","",VLOOKUP($B20,登録データ!$A:$F,5,FALSE))</f>
        <v/>
      </c>
      <c r="I20" s="118" t="str">
        <f>IF($B20="","",VLOOKUP($B20,登録データ!$A:$F,6,FALSE))</f>
        <v/>
      </c>
      <c r="J20" s="36"/>
      <c r="K20" s="35"/>
      <c r="L20" s="35"/>
      <c r="M20" s="36"/>
      <c r="P20" s="23"/>
      <c r="Q20" s="23"/>
    </row>
    <row r="21" spans="1:17" ht="33.75" customHeight="1">
      <c r="A21" s="11">
        <v>6</v>
      </c>
      <c r="B21" s="135"/>
      <c r="C21" s="2">
        <v>6</v>
      </c>
      <c r="D21" s="4"/>
      <c r="E21" s="100" t="str">
        <f>IF($B21="","",VLOOKUP($B21,登録データ!$A:$F,2,FALSE))</f>
        <v/>
      </c>
      <c r="F21" s="100" t="str">
        <f>IF($B21="","",VLOOKUP($B21,登録データ!$A:$F,3,FALSE))</f>
        <v/>
      </c>
      <c r="G21" s="39" t="str">
        <f>IF($B21="","",VLOOKUP($B21,登録データ!$A:$F,4,FALSE))</f>
        <v/>
      </c>
      <c r="H21" s="40" t="str">
        <f>IF($B21="","",VLOOKUP($B21,登録データ!$A:$F,5,FALSE))</f>
        <v/>
      </c>
      <c r="I21" s="118" t="str">
        <f>IF($B21="","",VLOOKUP($B21,登録データ!$A:$F,6,FALSE))</f>
        <v/>
      </c>
      <c r="J21" s="36"/>
      <c r="K21" s="35"/>
      <c r="L21" s="35"/>
      <c r="M21" s="36"/>
    </row>
    <row r="22" spans="1:17" ht="33.75" customHeight="1">
      <c r="A22" s="11">
        <v>7</v>
      </c>
      <c r="B22" s="135"/>
      <c r="C22" s="2">
        <v>7</v>
      </c>
      <c r="D22" s="4"/>
      <c r="E22" s="100" t="str">
        <f>IF($B22="","",VLOOKUP($B22,登録データ!$A:$F,2,FALSE))</f>
        <v/>
      </c>
      <c r="F22" s="100" t="str">
        <f>IF($B22="","",VLOOKUP($B22,登録データ!$A:$F,3,FALSE))</f>
        <v/>
      </c>
      <c r="G22" s="39" t="str">
        <f>IF($B22="","",VLOOKUP($B22,登録データ!$A:$F,4,FALSE))</f>
        <v/>
      </c>
      <c r="H22" s="40" t="str">
        <f>IF($B22="","",VLOOKUP($B22,登録データ!$A:$F,5,FALSE))</f>
        <v/>
      </c>
      <c r="I22" s="118" t="str">
        <f>IF($B22="","",VLOOKUP($B22,登録データ!$A:$F,6,FALSE))</f>
        <v/>
      </c>
      <c r="J22" s="36"/>
      <c r="K22" s="35"/>
      <c r="L22" s="35"/>
      <c r="M22" s="36"/>
    </row>
    <row r="23" spans="1:17" ht="33.75" customHeight="1" thickBot="1">
      <c r="A23" s="11">
        <v>8</v>
      </c>
      <c r="B23" s="135"/>
      <c r="C23" s="3">
        <v>8</v>
      </c>
      <c r="D23" s="5"/>
      <c r="E23" s="101" t="str">
        <f>IF($B23="","",VLOOKUP($B23,登録データ!$A:$F,2,FALSE))</f>
        <v/>
      </c>
      <c r="F23" s="101" t="str">
        <f>IF($B23="","",VLOOKUP($B23,登録データ!$A:$F,3,FALSE))</f>
        <v/>
      </c>
      <c r="G23" s="41" t="str">
        <f>IF($B23="","",VLOOKUP($B23,登録データ!$A:$F,4,FALSE))</f>
        <v/>
      </c>
      <c r="H23" s="42" t="str">
        <f>IF($B23="","",VLOOKUP($B23,登録データ!$A:$F,5,FALSE))</f>
        <v/>
      </c>
      <c r="I23" s="119" t="str">
        <f>IF($B23="","",VLOOKUP($B23,登録データ!$A:$F,6,FALSE))</f>
        <v/>
      </c>
      <c r="J23" s="36"/>
      <c r="K23" s="35"/>
      <c r="L23" s="35"/>
      <c r="M23" s="36"/>
    </row>
    <row r="24" spans="1:17" ht="33.75" customHeight="1">
      <c r="B24" s="136"/>
      <c r="C24" s="137"/>
      <c r="D24" s="137"/>
      <c r="E24" s="138"/>
      <c r="F24" s="138"/>
      <c r="G24" s="138"/>
      <c r="H24" s="138"/>
      <c r="I24" s="139"/>
      <c r="J24" s="36"/>
      <c r="K24" s="35"/>
      <c r="L24" s="35"/>
      <c r="M24" s="36"/>
    </row>
    <row r="25" spans="1:17" ht="33.75" customHeight="1">
      <c r="B25" s="140"/>
      <c r="C25" s="137"/>
      <c r="D25" s="137"/>
      <c r="E25" s="138"/>
      <c r="F25" s="138"/>
      <c r="G25" s="138"/>
      <c r="H25" s="138"/>
      <c r="I25" s="139"/>
      <c r="J25" s="36"/>
      <c r="K25" s="35"/>
      <c r="L25" s="35"/>
      <c r="M25" s="36"/>
    </row>
    <row r="26" spans="1:17">
      <c r="H26" s="14"/>
      <c r="I26" s="14"/>
      <c r="J26" s="14"/>
      <c r="K26" s="14"/>
      <c r="L26" s="14"/>
    </row>
    <row r="27" spans="1:17" ht="30.75" customHeight="1">
      <c r="C27" s="11"/>
      <c r="D27" s="11"/>
      <c r="E27" s="11"/>
      <c r="F27" s="43" t="s">
        <v>88</v>
      </c>
      <c r="G27" s="31" t="s">
        <v>87</v>
      </c>
      <c r="H27" s="48">
        <f>8-COUNTIF($E$16:$E$23,"")</f>
        <v>0</v>
      </c>
      <c r="I27" s="47" t="s">
        <v>72</v>
      </c>
      <c r="J27" s="23"/>
      <c r="K27" s="23"/>
      <c r="L27" s="14"/>
    </row>
    <row r="28" spans="1:17" ht="17.25" customHeight="1">
      <c r="C28" s="11"/>
      <c r="D28" s="11"/>
      <c r="E28" s="11"/>
      <c r="F28" s="11"/>
      <c r="G28" s="11"/>
      <c r="H28" s="24"/>
      <c r="I28" s="14"/>
      <c r="J28" s="14"/>
      <c r="K28" s="14"/>
      <c r="L28" s="14"/>
      <c r="M28" s="14"/>
    </row>
    <row r="29" spans="1:17" ht="17.25" customHeight="1">
      <c r="C29" s="14" t="s">
        <v>99</v>
      </c>
      <c r="D29" s="1"/>
      <c r="E29" s="1"/>
      <c r="F29" s="1"/>
      <c r="G29" s="1"/>
      <c r="I29" s="14"/>
      <c r="J29" s="14"/>
      <c r="K29" s="14"/>
      <c r="L29" s="14"/>
      <c r="M29" s="14"/>
    </row>
    <row r="30" spans="1:17" ht="17.25" customHeight="1">
      <c r="C30" s="14" t="s">
        <v>100</v>
      </c>
      <c r="D30" s="1"/>
      <c r="E30" s="1"/>
      <c r="F30" s="1"/>
      <c r="G30" s="1"/>
      <c r="I30" s="14"/>
      <c r="J30" s="14"/>
      <c r="K30" s="14"/>
      <c r="L30" s="14"/>
      <c r="M30" s="14"/>
    </row>
    <row r="31" spans="1:17">
      <c r="C31" s="14" t="s">
        <v>101</v>
      </c>
      <c r="D31" s="1"/>
      <c r="E31" s="1"/>
      <c r="F31" s="1"/>
      <c r="G31" s="1"/>
      <c r="I31" s="14"/>
      <c r="J31" s="14"/>
      <c r="K31" s="14"/>
      <c r="L31" s="14"/>
      <c r="M31" s="14"/>
    </row>
    <row r="32" spans="1:17">
      <c r="C32" s="67" t="s">
        <v>102</v>
      </c>
      <c r="D32" s="11"/>
      <c r="E32" s="11"/>
      <c r="F32" s="11"/>
      <c r="G32" s="11"/>
      <c r="H32" s="14"/>
      <c r="I32" s="14"/>
      <c r="J32" s="14"/>
      <c r="K32" s="14"/>
      <c r="L32" s="14"/>
      <c r="M32" s="14"/>
    </row>
    <row r="33" spans="3:21" ht="17.25">
      <c r="C33" s="11"/>
      <c r="D33" s="11"/>
      <c r="E33" s="11"/>
      <c r="F33" s="71" t="s">
        <v>144</v>
      </c>
      <c r="G33" s="49"/>
      <c r="H33" s="71"/>
      <c r="I33" s="71"/>
      <c r="J33" s="71"/>
      <c r="K33" s="71"/>
      <c r="L33" s="14"/>
      <c r="M33" s="14"/>
    </row>
    <row r="34" spans="3:21" ht="17.25">
      <c r="C34" s="11"/>
      <c r="D34" s="11"/>
      <c r="E34" s="11"/>
      <c r="F34" s="11"/>
      <c r="G34" s="49"/>
      <c r="H34" s="50"/>
      <c r="I34" s="50"/>
      <c r="J34" s="50"/>
      <c r="K34" s="50"/>
      <c r="L34" s="14"/>
      <c r="M34" s="14"/>
    </row>
    <row r="35" spans="3:21" ht="27.75" customHeight="1">
      <c r="C35" s="11"/>
      <c r="D35" s="11"/>
      <c r="E35" s="128"/>
      <c r="F35" s="201" t="str">
        <f>IF($J$5="","高等学校長",VLOOKUP($J$5,$O:$U,7,FALSE)&amp;"長")</f>
        <v>高等学校長</v>
      </c>
      <c r="G35" s="201"/>
      <c r="H35" s="200"/>
      <c r="I35" s="200"/>
      <c r="J35" s="129" t="s">
        <v>515</v>
      </c>
      <c r="K35" s="50"/>
      <c r="L35" s="14"/>
      <c r="M35" s="23"/>
    </row>
    <row r="36" spans="3:21" ht="40.5" customHeight="1">
      <c r="H36" s="130" t="s">
        <v>516</v>
      </c>
    </row>
    <row r="45" spans="3:21">
      <c r="P45" s="12" t="s">
        <v>184</v>
      </c>
      <c r="Q45" s="12" t="s">
        <v>185</v>
      </c>
      <c r="R45" s="12" t="s">
        <v>186</v>
      </c>
      <c r="S45" s="12" t="s">
        <v>187</v>
      </c>
      <c r="T45" s="12" t="s">
        <v>188</v>
      </c>
      <c r="U45" s="12" t="s">
        <v>189</v>
      </c>
    </row>
    <row r="46" spans="3:21">
      <c r="O46" s="12">
        <v>1</v>
      </c>
      <c r="P46" s="12" t="s">
        <v>190</v>
      </c>
      <c r="Q46" s="12" t="s">
        <v>191</v>
      </c>
      <c r="R46" s="12" t="s">
        <v>24</v>
      </c>
      <c r="S46" s="12" t="s">
        <v>192</v>
      </c>
      <c r="T46" s="12" t="s">
        <v>193</v>
      </c>
      <c r="U46" s="12" t="s">
        <v>194</v>
      </c>
    </row>
    <row r="47" spans="3:21">
      <c r="O47" s="12">
        <v>2</v>
      </c>
      <c r="P47" s="12" t="s">
        <v>195</v>
      </c>
      <c r="Q47" s="12" t="s">
        <v>196</v>
      </c>
      <c r="R47" s="12" t="s">
        <v>43</v>
      </c>
      <c r="S47" s="12" t="s">
        <v>197</v>
      </c>
      <c r="T47" s="12" t="s">
        <v>193</v>
      </c>
      <c r="U47" s="12" t="s">
        <v>198</v>
      </c>
    </row>
    <row r="48" spans="3:21">
      <c r="O48" s="12">
        <v>3</v>
      </c>
      <c r="P48" s="12" t="s">
        <v>199</v>
      </c>
      <c r="Q48" s="12" t="s">
        <v>200</v>
      </c>
      <c r="R48" s="12" t="s">
        <v>63</v>
      </c>
      <c r="S48" s="12" t="s">
        <v>201</v>
      </c>
      <c r="T48" s="12" t="s">
        <v>193</v>
      </c>
      <c r="U48" s="12" t="s">
        <v>202</v>
      </c>
    </row>
    <row r="49" spans="3:22">
      <c r="O49" s="12">
        <v>4</v>
      </c>
      <c r="P49" s="12" t="s">
        <v>203</v>
      </c>
      <c r="Q49" s="12" t="s">
        <v>70</v>
      </c>
      <c r="R49" s="12" t="s">
        <v>71</v>
      </c>
      <c r="S49" s="12" t="s">
        <v>204</v>
      </c>
      <c r="T49" s="12" t="s">
        <v>193</v>
      </c>
      <c r="U49" s="12" t="s">
        <v>205</v>
      </c>
    </row>
    <row r="50" spans="3:22">
      <c r="O50" s="12">
        <v>5</v>
      </c>
      <c r="P50" s="12" t="s">
        <v>206</v>
      </c>
      <c r="Q50" s="12" t="s">
        <v>207</v>
      </c>
      <c r="R50" s="12" t="s">
        <v>45</v>
      </c>
      <c r="S50" s="12" t="s">
        <v>208</v>
      </c>
      <c r="T50" s="12" t="s">
        <v>193</v>
      </c>
      <c r="U50" s="12" t="s">
        <v>209</v>
      </c>
    </row>
    <row r="51" spans="3:22">
      <c r="O51" s="12">
        <v>6</v>
      </c>
      <c r="P51" s="12" t="s">
        <v>210</v>
      </c>
      <c r="Q51" s="12" t="s">
        <v>211</v>
      </c>
      <c r="R51" s="12" t="s">
        <v>44</v>
      </c>
      <c r="S51" s="12" t="s">
        <v>212</v>
      </c>
      <c r="T51" s="12" t="s">
        <v>193</v>
      </c>
      <c r="U51" s="12" t="s">
        <v>213</v>
      </c>
    </row>
    <row r="52" spans="3:22" s="14" customFormat="1">
      <c r="C52" s="25"/>
      <c r="D52" s="25"/>
      <c r="E52" s="25"/>
      <c r="F52" s="25"/>
      <c r="G52" s="25"/>
      <c r="O52" s="23">
        <v>7</v>
      </c>
      <c r="P52" s="23" t="s">
        <v>78</v>
      </c>
      <c r="Q52" s="26" t="s">
        <v>214</v>
      </c>
      <c r="R52" s="27" t="s">
        <v>215</v>
      </c>
      <c r="S52" s="12" t="s">
        <v>216</v>
      </c>
      <c r="T52" s="12" t="s">
        <v>193</v>
      </c>
      <c r="U52" s="12" t="s">
        <v>217</v>
      </c>
      <c r="V52" s="11"/>
    </row>
    <row r="53" spans="3:22">
      <c r="O53" s="12">
        <v>8</v>
      </c>
      <c r="P53" s="12" t="s">
        <v>218</v>
      </c>
      <c r="Q53" s="12" t="s">
        <v>219</v>
      </c>
      <c r="R53" s="12" t="s">
        <v>33</v>
      </c>
      <c r="S53" s="12" t="s">
        <v>220</v>
      </c>
      <c r="T53" s="12" t="s">
        <v>193</v>
      </c>
      <c r="U53" s="12" t="s">
        <v>221</v>
      </c>
    </row>
    <row r="54" spans="3:22">
      <c r="O54" s="12">
        <v>9</v>
      </c>
      <c r="P54" s="12" t="s">
        <v>222</v>
      </c>
      <c r="Q54" s="12" t="s">
        <v>223</v>
      </c>
      <c r="R54" s="12" t="s">
        <v>20</v>
      </c>
      <c r="S54" s="12" t="s">
        <v>224</v>
      </c>
      <c r="T54" s="12" t="s">
        <v>193</v>
      </c>
      <c r="U54" s="12" t="s">
        <v>225</v>
      </c>
    </row>
    <row r="55" spans="3:22">
      <c r="O55" s="12">
        <v>10</v>
      </c>
      <c r="P55" s="12" t="s">
        <v>226</v>
      </c>
      <c r="Q55" s="12" t="s">
        <v>227</v>
      </c>
      <c r="R55" s="12" t="s">
        <v>23</v>
      </c>
      <c r="S55" s="12" t="s">
        <v>228</v>
      </c>
      <c r="T55" s="12" t="s">
        <v>193</v>
      </c>
      <c r="U55" s="12" t="s">
        <v>229</v>
      </c>
    </row>
    <row r="56" spans="3:22">
      <c r="O56" s="12">
        <v>11</v>
      </c>
      <c r="P56" s="12" t="s">
        <v>230</v>
      </c>
      <c r="Q56" s="12" t="s">
        <v>231</v>
      </c>
      <c r="R56" s="12" t="s">
        <v>19</v>
      </c>
      <c r="S56" s="12" t="s">
        <v>232</v>
      </c>
      <c r="T56" s="12" t="s">
        <v>193</v>
      </c>
      <c r="U56" s="12" t="s">
        <v>233</v>
      </c>
    </row>
    <row r="57" spans="3:22">
      <c r="O57" s="12">
        <v>12</v>
      </c>
      <c r="P57" s="12" t="s">
        <v>234</v>
      </c>
      <c r="Q57" s="12" t="s">
        <v>235</v>
      </c>
      <c r="R57" s="12" t="s">
        <v>19</v>
      </c>
      <c r="S57" s="12" t="s">
        <v>236</v>
      </c>
      <c r="T57" s="12" t="s">
        <v>193</v>
      </c>
      <c r="U57" s="12" t="s">
        <v>237</v>
      </c>
    </row>
    <row r="58" spans="3:22">
      <c r="O58" s="12">
        <v>13</v>
      </c>
      <c r="P58" s="12" t="s">
        <v>238</v>
      </c>
      <c r="Q58" s="12" t="s">
        <v>239</v>
      </c>
      <c r="R58" s="12" t="s">
        <v>22</v>
      </c>
      <c r="S58" s="12" t="s">
        <v>240</v>
      </c>
      <c r="T58" s="12" t="s">
        <v>193</v>
      </c>
      <c r="U58" s="12" t="s">
        <v>241</v>
      </c>
    </row>
    <row r="59" spans="3:22">
      <c r="O59" s="12">
        <v>14</v>
      </c>
      <c r="P59" s="12" t="s">
        <v>242</v>
      </c>
      <c r="Q59" s="12" t="s">
        <v>243</v>
      </c>
      <c r="R59" s="12" t="s">
        <v>21</v>
      </c>
      <c r="S59" s="12" t="s">
        <v>244</v>
      </c>
      <c r="T59" s="12" t="s">
        <v>193</v>
      </c>
      <c r="U59" s="12" t="s">
        <v>245</v>
      </c>
    </row>
    <row r="60" spans="3:22">
      <c r="O60" s="12">
        <v>15</v>
      </c>
      <c r="P60" s="12" t="s">
        <v>246</v>
      </c>
      <c r="Q60" s="12" t="s">
        <v>247</v>
      </c>
      <c r="R60" s="12" t="s">
        <v>68</v>
      </c>
      <c r="S60" s="12" t="s">
        <v>248</v>
      </c>
      <c r="T60" s="12" t="s">
        <v>193</v>
      </c>
      <c r="U60" s="12" t="s">
        <v>249</v>
      </c>
    </row>
    <row r="61" spans="3:22">
      <c r="O61" s="12">
        <v>16</v>
      </c>
      <c r="P61" s="12" t="s">
        <v>250</v>
      </c>
      <c r="Q61" s="12" t="s">
        <v>251</v>
      </c>
      <c r="R61" s="12" t="s">
        <v>31</v>
      </c>
      <c r="S61" s="12" t="s">
        <v>252</v>
      </c>
      <c r="T61" s="12" t="s">
        <v>193</v>
      </c>
      <c r="U61" s="12" t="s">
        <v>253</v>
      </c>
    </row>
    <row r="62" spans="3:22">
      <c r="O62" s="12">
        <v>17</v>
      </c>
      <c r="P62" s="12" t="s">
        <v>254</v>
      </c>
      <c r="Q62" s="12" t="s">
        <v>255</v>
      </c>
      <c r="R62" s="12" t="s">
        <v>29</v>
      </c>
      <c r="S62" s="12" t="s">
        <v>256</v>
      </c>
      <c r="T62" s="12" t="s">
        <v>193</v>
      </c>
      <c r="U62" s="12" t="s">
        <v>257</v>
      </c>
    </row>
    <row r="63" spans="3:22">
      <c r="O63" s="12">
        <v>18</v>
      </c>
      <c r="P63" s="12" t="s">
        <v>258</v>
      </c>
      <c r="Q63" s="12" t="s">
        <v>259</v>
      </c>
      <c r="R63" s="12" t="s">
        <v>26</v>
      </c>
      <c r="S63" s="12" t="s">
        <v>260</v>
      </c>
      <c r="T63" s="12" t="s">
        <v>193</v>
      </c>
      <c r="U63" s="12" t="s">
        <v>261</v>
      </c>
    </row>
    <row r="64" spans="3:22">
      <c r="O64" s="12">
        <v>19</v>
      </c>
      <c r="P64" s="12" t="s">
        <v>27</v>
      </c>
      <c r="Q64" s="12" t="s">
        <v>262</v>
      </c>
      <c r="R64" s="12" t="s">
        <v>28</v>
      </c>
      <c r="S64" s="12" t="s">
        <v>263</v>
      </c>
      <c r="T64" s="12" t="s">
        <v>193</v>
      </c>
      <c r="U64" s="12" t="s">
        <v>264</v>
      </c>
    </row>
    <row r="65" spans="15:21">
      <c r="O65" s="12">
        <v>20</v>
      </c>
      <c r="P65" s="12" t="s">
        <v>265</v>
      </c>
      <c r="Q65" s="12" t="s">
        <v>266</v>
      </c>
      <c r="R65" s="12" t="s">
        <v>25</v>
      </c>
      <c r="S65" s="12" t="s">
        <v>267</v>
      </c>
      <c r="T65" s="12" t="s">
        <v>193</v>
      </c>
      <c r="U65" s="12" t="s">
        <v>268</v>
      </c>
    </row>
    <row r="66" spans="15:21">
      <c r="O66" s="12">
        <v>21</v>
      </c>
      <c r="P66" s="12" t="s">
        <v>269</v>
      </c>
      <c r="Q66" s="12" t="s">
        <v>270</v>
      </c>
      <c r="R66" s="12" t="s">
        <v>30</v>
      </c>
      <c r="S66" s="12" t="s">
        <v>271</v>
      </c>
      <c r="T66" s="12" t="s">
        <v>193</v>
      </c>
      <c r="U66" s="12" t="s">
        <v>272</v>
      </c>
    </row>
    <row r="67" spans="15:21">
      <c r="O67" s="12">
        <v>22</v>
      </c>
      <c r="P67" s="12" t="s">
        <v>273</v>
      </c>
      <c r="Q67" s="12" t="s">
        <v>274</v>
      </c>
      <c r="R67" s="12" t="s">
        <v>39</v>
      </c>
      <c r="S67" s="12" t="s">
        <v>275</v>
      </c>
      <c r="T67" s="12" t="s">
        <v>193</v>
      </c>
      <c r="U67" s="12" t="s">
        <v>276</v>
      </c>
    </row>
    <row r="68" spans="15:21">
      <c r="O68" s="12">
        <v>23</v>
      </c>
      <c r="P68" s="12" t="s">
        <v>277</v>
      </c>
      <c r="Q68" s="12" t="s">
        <v>278</v>
      </c>
      <c r="R68" s="12" t="s">
        <v>32</v>
      </c>
      <c r="S68" s="12" t="s">
        <v>279</v>
      </c>
      <c r="T68" s="12" t="s">
        <v>193</v>
      </c>
      <c r="U68" s="12" t="s">
        <v>280</v>
      </c>
    </row>
    <row r="69" spans="15:21">
      <c r="O69" s="12">
        <v>24</v>
      </c>
      <c r="P69" s="12" t="s">
        <v>281</v>
      </c>
      <c r="Q69" s="12" t="s">
        <v>282</v>
      </c>
      <c r="R69" s="12" t="s">
        <v>35</v>
      </c>
      <c r="S69" s="12" t="s">
        <v>283</v>
      </c>
      <c r="T69" s="12" t="s">
        <v>193</v>
      </c>
      <c r="U69" s="12" t="s">
        <v>284</v>
      </c>
    </row>
    <row r="70" spans="15:21">
      <c r="O70" s="12">
        <v>25</v>
      </c>
      <c r="P70" s="12" t="s">
        <v>285</v>
      </c>
      <c r="Q70" s="12" t="s">
        <v>286</v>
      </c>
      <c r="R70" s="12" t="s">
        <v>34</v>
      </c>
      <c r="S70" s="12" t="s">
        <v>287</v>
      </c>
      <c r="T70" s="12" t="s">
        <v>193</v>
      </c>
      <c r="U70" s="12" t="s">
        <v>288</v>
      </c>
    </row>
    <row r="71" spans="15:21">
      <c r="O71" s="12">
        <v>26</v>
      </c>
      <c r="P71" s="12" t="s">
        <v>289</v>
      </c>
      <c r="Q71" s="12" t="s">
        <v>290</v>
      </c>
      <c r="R71" s="12" t="s">
        <v>37</v>
      </c>
      <c r="S71" s="12" t="s">
        <v>291</v>
      </c>
      <c r="T71" s="12" t="s">
        <v>193</v>
      </c>
      <c r="U71" s="12" t="s">
        <v>292</v>
      </c>
    </row>
    <row r="72" spans="15:21">
      <c r="O72" s="12">
        <v>27</v>
      </c>
      <c r="P72" s="12" t="s">
        <v>293</v>
      </c>
      <c r="Q72" s="12" t="s">
        <v>294</v>
      </c>
      <c r="R72" s="12" t="s">
        <v>36</v>
      </c>
      <c r="S72" s="12" t="s">
        <v>295</v>
      </c>
      <c r="T72" s="12" t="s">
        <v>193</v>
      </c>
      <c r="U72" s="12" t="s">
        <v>296</v>
      </c>
    </row>
    <row r="73" spans="15:21">
      <c r="O73" s="12">
        <v>28</v>
      </c>
      <c r="P73" s="12" t="s">
        <v>297</v>
      </c>
      <c r="Q73" s="12" t="s">
        <v>298</v>
      </c>
      <c r="R73" s="12" t="s">
        <v>56</v>
      </c>
      <c r="S73" s="12" t="s">
        <v>299</v>
      </c>
      <c r="T73" s="12" t="s">
        <v>193</v>
      </c>
      <c r="U73" s="12" t="s">
        <v>300</v>
      </c>
    </row>
    <row r="74" spans="15:21">
      <c r="O74" s="12">
        <v>29</v>
      </c>
      <c r="P74" s="12" t="s">
        <v>301</v>
      </c>
      <c r="Q74" s="12" t="s">
        <v>302</v>
      </c>
      <c r="R74" s="12" t="s">
        <v>16</v>
      </c>
      <c r="S74" s="12" t="s">
        <v>303</v>
      </c>
      <c r="T74" s="12" t="s">
        <v>193</v>
      </c>
      <c r="U74" s="12" t="s">
        <v>304</v>
      </c>
    </row>
    <row r="75" spans="15:21">
      <c r="O75" s="12">
        <v>30</v>
      </c>
      <c r="P75" s="12" t="s">
        <v>305</v>
      </c>
      <c r="Q75" s="12" t="s">
        <v>306</v>
      </c>
      <c r="R75" s="12" t="s">
        <v>18</v>
      </c>
      <c r="S75" s="12" t="s">
        <v>307</v>
      </c>
      <c r="T75" s="12" t="s">
        <v>193</v>
      </c>
      <c r="U75" s="12" t="s">
        <v>308</v>
      </c>
    </row>
    <row r="76" spans="15:21">
      <c r="O76" s="12">
        <v>31</v>
      </c>
      <c r="P76" s="12" t="s">
        <v>309</v>
      </c>
      <c r="Q76" s="12" t="s">
        <v>310</v>
      </c>
      <c r="R76" s="12" t="s">
        <v>13</v>
      </c>
      <c r="S76" s="12" t="s">
        <v>311</v>
      </c>
      <c r="T76" s="12" t="s">
        <v>193</v>
      </c>
      <c r="U76" s="12" t="s">
        <v>312</v>
      </c>
    </row>
    <row r="77" spans="15:21">
      <c r="O77" s="12">
        <v>32</v>
      </c>
      <c r="P77" s="12" t="s">
        <v>313</v>
      </c>
      <c r="Q77" s="12" t="s">
        <v>314</v>
      </c>
      <c r="R77" s="12" t="s">
        <v>14</v>
      </c>
      <c r="S77" s="12" t="s">
        <v>315</v>
      </c>
      <c r="T77" s="12" t="s">
        <v>193</v>
      </c>
      <c r="U77" s="12" t="s">
        <v>316</v>
      </c>
    </row>
    <row r="78" spans="15:21">
      <c r="O78" s="12">
        <v>33</v>
      </c>
      <c r="P78" s="12" t="s">
        <v>317</v>
      </c>
      <c r="Q78" s="12" t="s">
        <v>318</v>
      </c>
      <c r="R78" s="12" t="s">
        <v>17</v>
      </c>
      <c r="S78" s="12" t="s">
        <v>319</v>
      </c>
      <c r="T78" s="12" t="s">
        <v>193</v>
      </c>
      <c r="U78" s="12" t="s">
        <v>320</v>
      </c>
    </row>
    <row r="79" spans="15:21">
      <c r="O79" s="12">
        <v>34</v>
      </c>
      <c r="P79" s="12" t="s">
        <v>321</v>
      </c>
      <c r="Q79" s="12" t="s">
        <v>322</v>
      </c>
      <c r="R79" s="12" t="s">
        <v>15</v>
      </c>
      <c r="S79" s="12" t="s">
        <v>323</v>
      </c>
      <c r="T79" s="12" t="s">
        <v>193</v>
      </c>
      <c r="U79" s="12" t="s">
        <v>324</v>
      </c>
    </row>
    <row r="80" spans="15:21">
      <c r="O80" s="12">
        <v>35</v>
      </c>
      <c r="P80" s="12" t="s">
        <v>325</v>
      </c>
      <c r="Q80" s="12" t="s">
        <v>326</v>
      </c>
      <c r="R80" s="12" t="s">
        <v>51</v>
      </c>
      <c r="S80" s="12" t="s">
        <v>327</v>
      </c>
      <c r="T80" s="12" t="s">
        <v>193</v>
      </c>
      <c r="U80" s="12" t="s">
        <v>328</v>
      </c>
    </row>
    <row r="81" spans="15:21">
      <c r="O81" s="12">
        <v>36</v>
      </c>
      <c r="P81" s="12" t="s">
        <v>329</v>
      </c>
      <c r="Q81" s="12" t="s">
        <v>330</v>
      </c>
      <c r="R81" s="12" t="s">
        <v>52</v>
      </c>
      <c r="S81" s="12" t="s">
        <v>331</v>
      </c>
      <c r="T81" s="12" t="s">
        <v>193</v>
      </c>
      <c r="U81" s="12" t="s">
        <v>332</v>
      </c>
    </row>
    <row r="82" spans="15:21">
      <c r="O82" s="12">
        <v>37</v>
      </c>
      <c r="P82" s="12" t="s">
        <v>333</v>
      </c>
      <c r="Q82" s="12" t="s">
        <v>334</v>
      </c>
      <c r="R82" s="12" t="s">
        <v>49</v>
      </c>
      <c r="S82" s="12" t="s">
        <v>335</v>
      </c>
      <c r="T82" s="12" t="s">
        <v>193</v>
      </c>
      <c r="U82" s="12" t="s">
        <v>336</v>
      </c>
    </row>
    <row r="83" spans="15:21">
      <c r="O83" s="12">
        <v>38</v>
      </c>
      <c r="P83" s="12" t="s">
        <v>337</v>
      </c>
      <c r="Q83" s="12" t="s">
        <v>338</v>
      </c>
      <c r="R83" s="12" t="s">
        <v>50</v>
      </c>
      <c r="S83" s="12" t="s">
        <v>339</v>
      </c>
      <c r="T83" s="12" t="s">
        <v>193</v>
      </c>
      <c r="U83" s="12" t="s">
        <v>340</v>
      </c>
    </row>
    <row r="84" spans="15:21">
      <c r="O84" s="12">
        <v>39</v>
      </c>
      <c r="P84" s="12" t="s">
        <v>341</v>
      </c>
      <c r="Q84" s="12" t="s">
        <v>342</v>
      </c>
      <c r="R84" s="12" t="s">
        <v>54</v>
      </c>
      <c r="S84" s="12" t="s">
        <v>343</v>
      </c>
      <c r="T84" s="12" t="s">
        <v>193</v>
      </c>
      <c r="U84" s="12" t="s">
        <v>344</v>
      </c>
    </row>
    <row r="85" spans="15:21">
      <c r="O85" s="12">
        <v>40</v>
      </c>
      <c r="P85" s="12" t="s">
        <v>345</v>
      </c>
      <c r="Q85" s="12" t="s">
        <v>346</v>
      </c>
      <c r="R85" s="12" t="s">
        <v>69</v>
      </c>
      <c r="S85" s="12" t="s">
        <v>347</v>
      </c>
      <c r="T85" s="12" t="s">
        <v>193</v>
      </c>
      <c r="U85" s="12" t="s">
        <v>348</v>
      </c>
    </row>
    <row r="86" spans="15:21">
      <c r="O86" s="12">
        <v>41</v>
      </c>
      <c r="P86" s="12" t="s">
        <v>349</v>
      </c>
      <c r="Q86" s="12" t="s">
        <v>350</v>
      </c>
      <c r="R86" s="12" t="s">
        <v>46</v>
      </c>
      <c r="S86" s="12" t="s">
        <v>351</v>
      </c>
      <c r="T86" s="12" t="s">
        <v>193</v>
      </c>
      <c r="U86" s="12" t="s">
        <v>352</v>
      </c>
    </row>
    <row r="87" spans="15:21">
      <c r="O87" s="12">
        <v>42</v>
      </c>
      <c r="P87" s="12" t="s">
        <v>353</v>
      </c>
      <c r="Q87" s="12" t="s">
        <v>354</v>
      </c>
      <c r="R87" s="12" t="s">
        <v>55</v>
      </c>
      <c r="S87" s="12" t="s">
        <v>355</v>
      </c>
      <c r="T87" s="12" t="s">
        <v>193</v>
      </c>
      <c r="U87" s="12" t="s">
        <v>356</v>
      </c>
    </row>
    <row r="88" spans="15:21">
      <c r="O88" s="12">
        <v>43</v>
      </c>
      <c r="P88" s="12" t="s">
        <v>357</v>
      </c>
      <c r="Q88" s="12" t="s">
        <v>358</v>
      </c>
      <c r="R88" s="12" t="s">
        <v>53</v>
      </c>
      <c r="S88" s="12" t="s">
        <v>359</v>
      </c>
      <c r="T88" s="12" t="s">
        <v>193</v>
      </c>
      <c r="U88" s="12" t="s">
        <v>360</v>
      </c>
    </row>
    <row r="89" spans="15:21">
      <c r="O89" s="12">
        <v>44</v>
      </c>
      <c r="P89" s="12" t="s">
        <v>361</v>
      </c>
      <c r="Q89" s="12" t="s">
        <v>362</v>
      </c>
      <c r="R89" s="12" t="s">
        <v>47</v>
      </c>
      <c r="S89" s="12" t="s">
        <v>363</v>
      </c>
      <c r="T89" s="12" t="s">
        <v>193</v>
      </c>
      <c r="U89" s="12" t="s">
        <v>364</v>
      </c>
    </row>
    <row r="90" spans="15:21">
      <c r="O90" s="12">
        <v>45</v>
      </c>
      <c r="P90" s="12" t="s">
        <v>365</v>
      </c>
      <c r="Q90" s="12" t="s">
        <v>366</v>
      </c>
      <c r="R90" s="12" t="s">
        <v>48</v>
      </c>
      <c r="S90" s="12" t="s">
        <v>367</v>
      </c>
      <c r="T90" s="12" t="s">
        <v>193</v>
      </c>
      <c r="U90" s="12" t="s">
        <v>368</v>
      </c>
    </row>
    <row r="91" spans="15:21">
      <c r="O91" s="12">
        <v>46</v>
      </c>
      <c r="P91" s="12" t="s">
        <v>369</v>
      </c>
      <c r="Q91" s="12" t="s">
        <v>370</v>
      </c>
      <c r="R91" s="12" t="s">
        <v>57</v>
      </c>
      <c r="S91" s="12" t="s">
        <v>371</v>
      </c>
      <c r="T91" s="12" t="s">
        <v>193</v>
      </c>
      <c r="U91" s="12" t="s">
        <v>372</v>
      </c>
    </row>
    <row r="92" spans="15:21">
      <c r="O92" s="12">
        <v>47</v>
      </c>
      <c r="P92" s="12" t="s">
        <v>373</v>
      </c>
      <c r="Q92" s="12" t="s">
        <v>374</v>
      </c>
      <c r="R92" s="12" t="s">
        <v>58</v>
      </c>
      <c r="S92" s="12" t="s">
        <v>375</v>
      </c>
      <c r="T92" s="12" t="s">
        <v>193</v>
      </c>
      <c r="U92" s="12" t="s">
        <v>376</v>
      </c>
    </row>
    <row r="93" spans="15:21">
      <c r="O93" s="12">
        <v>48</v>
      </c>
      <c r="P93" s="12" t="s">
        <v>377</v>
      </c>
      <c r="Q93" s="12" t="s">
        <v>378</v>
      </c>
      <c r="R93" s="12" t="s">
        <v>67</v>
      </c>
      <c r="S93" s="12" t="s">
        <v>379</v>
      </c>
      <c r="T93" s="12" t="s">
        <v>193</v>
      </c>
      <c r="U93" s="12" t="s">
        <v>380</v>
      </c>
    </row>
    <row r="94" spans="15:21">
      <c r="O94" s="12">
        <v>49</v>
      </c>
      <c r="P94" s="12" t="s">
        <v>381</v>
      </c>
      <c r="Q94" s="12" t="s">
        <v>382</v>
      </c>
      <c r="R94" s="12" t="s">
        <v>41</v>
      </c>
      <c r="S94" s="12" t="s">
        <v>383</v>
      </c>
      <c r="T94" s="12" t="s">
        <v>193</v>
      </c>
      <c r="U94" s="12" t="s">
        <v>384</v>
      </c>
    </row>
    <row r="95" spans="15:21">
      <c r="O95" s="12">
        <v>50</v>
      </c>
      <c r="P95" s="12" t="s">
        <v>385</v>
      </c>
      <c r="Q95" s="12" t="s">
        <v>386</v>
      </c>
      <c r="R95" s="12" t="s">
        <v>42</v>
      </c>
      <c r="S95" s="12" t="s">
        <v>387</v>
      </c>
      <c r="T95" s="12" t="s">
        <v>193</v>
      </c>
      <c r="U95" s="12" t="s">
        <v>388</v>
      </c>
    </row>
    <row r="96" spans="15:21">
      <c r="O96" s="12">
        <v>51</v>
      </c>
      <c r="P96" s="12" t="s">
        <v>389</v>
      </c>
      <c r="Q96" s="12" t="s">
        <v>390</v>
      </c>
      <c r="R96" s="12" t="s">
        <v>40</v>
      </c>
      <c r="S96" s="12" t="s">
        <v>391</v>
      </c>
      <c r="T96" s="12" t="s">
        <v>193</v>
      </c>
      <c r="U96" s="12" t="s">
        <v>392</v>
      </c>
    </row>
    <row r="97" spans="3:21">
      <c r="O97" s="12">
        <v>52</v>
      </c>
      <c r="P97" s="12" t="s">
        <v>393</v>
      </c>
      <c r="Q97" s="12" t="s">
        <v>394</v>
      </c>
      <c r="R97" s="12" t="s">
        <v>66</v>
      </c>
      <c r="S97" s="12" t="s">
        <v>395</v>
      </c>
      <c r="T97" s="12" t="s">
        <v>193</v>
      </c>
      <c r="U97" s="12" t="s">
        <v>396</v>
      </c>
    </row>
    <row r="98" spans="3:21">
      <c r="O98" s="12">
        <v>53</v>
      </c>
      <c r="P98" s="12" t="s">
        <v>397</v>
      </c>
      <c r="Q98" s="12" t="s">
        <v>398</v>
      </c>
      <c r="R98" s="12" t="s">
        <v>65</v>
      </c>
      <c r="S98" s="12" t="s">
        <v>399</v>
      </c>
      <c r="T98" s="12" t="s">
        <v>193</v>
      </c>
      <c r="U98" s="12" t="s">
        <v>400</v>
      </c>
    </row>
    <row r="99" spans="3:21">
      <c r="O99" s="12">
        <v>54</v>
      </c>
      <c r="P99" s="12" t="s">
        <v>401</v>
      </c>
      <c r="Q99" s="12" t="s">
        <v>402</v>
      </c>
      <c r="R99" s="12" t="s">
        <v>64</v>
      </c>
      <c r="S99" s="12" t="s">
        <v>403</v>
      </c>
      <c r="T99" s="12" t="s">
        <v>193</v>
      </c>
      <c r="U99" s="12" t="s">
        <v>404</v>
      </c>
    </row>
    <row r="100" spans="3:21">
      <c r="O100" s="12">
        <v>55</v>
      </c>
      <c r="P100" s="12" t="s">
        <v>405</v>
      </c>
      <c r="Q100" s="12" t="s">
        <v>406</v>
      </c>
      <c r="R100" s="12" t="s">
        <v>12</v>
      </c>
      <c r="S100" s="12" t="s">
        <v>407</v>
      </c>
      <c r="T100" s="12" t="s">
        <v>193</v>
      </c>
      <c r="U100" s="12" t="s">
        <v>408</v>
      </c>
    </row>
    <row r="101" spans="3:21">
      <c r="O101" s="12">
        <v>56</v>
      </c>
      <c r="P101" s="12" t="s">
        <v>409</v>
      </c>
      <c r="Q101" s="12" t="s">
        <v>410</v>
      </c>
      <c r="R101" s="12" t="s">
        <v>11</v>
      </c>
      <c r="S101" s="12" t="s">
        <v>411</v>
      </c>
      <c r="T101" s="12" t="s">
        <v>193</v>
      </c>
      <c r="U101" s="12" t="s">
        <v>412</v>
      </c>
    </row>
    <row r="102" spans="3:21">
      <c r="O102" s="12">
        <v>57</v>
      </c>
      <c r="P102" s="12" t="s">
        <v>413</v>
      </c>
      <c r="Q102" s="12" t="s">
        <v>414</v>
      </c>
      <c r="R102" s="12" t="s">
        <v>38</v>
      </c>
      <c r="S102" s="12" t="s">
        <v>415</v>
      </c>
      <c r="T102" s="12" t="s">
        <v>193</v>
      </c>
      <c r="U102" s="12" t="s">
        <v>416</v>
      </c>
    </row>
    <row r="103" spans="3:21">
      <c r="O103" s="12">
        <v>58</v>
      </c>
      <c r="P103" s="12" t="s">
        <v>417</v>
      </c>
      <c r="Q103" s="12" t="s">
        <v>418</v>
      </c>
      <c r="R103" s="12" t="s">
        <v>61</v>
      </c>
      <c r="S103" s="12" t="s">
        <v>419</v>
      </c>
      <c r="T103" s="12" t="s">
        <v>193</v>
      </c>
      <c r="U103" s="12" t="s">
        <v>420</v>
      </c>
    </row>
    <row r="104" spans="3:21">
      <c r="O104" s="12">
        <v>59</v>
      </c>
      <c r="P104" s="12" t="s">
        <v>421</v>
      </c>
      <c r="Q104" s="12" t="s">
        <v>422</v>
      </c>
      <c r="R104" s="12" t="s">
        <v>60</v>
      </c>
      <c r="S104" s="12" t="s">
        <v>423</v>
      </c>
      <c r="T104" s="12" t="s">
        <v>193</v>
      </c>
      <c r="U104" s="12" t="s">
        <v>424</v>
      </c>
    </row>
    <row r="105" spans="3:21">
      <c r="O105" s="12">
        <v>60</v>
      </c>
      <c r="P105" s="12" t="s">
        <v>425</v>
      </c>
      <c r="Q105" s="12" t="s">
        <v>426</v>
      </c>
      <c r="R105" s="12" t="s">
        <v>62</v>
      </c>
      <c r="S105" s="12" t="s">
        <v>427</v>
      </c>
      <c r="T105" s="12" t="s">
        <v>193</v>
      </c>
      <c r="U105" s="12" t="s">
        <v>428</v>
      </c>
    </row>
    <row r="106" spans="3:21">
      <c r="O106" s="12">
        <v>61</v>
      </c>
      <c r="P106" s="12" t="s">
        <v>429</v>
      </c>
      <c r="Q106" s="12" t="s">
        <v>430</v>
      </c>
      <c r="R106" s="12" t="s">
        <v>59</v>
      </c>
      <c r="S106" s="12" t="s">
        <v>431</v>
      </c>
      <c r="T106" s="12" t="s">
        <v>193</v>
      </c>
      <c r="U106" s="12" t="s">
        <v>432</v>
      </c>
    </row>
    <row r="107" spans="3:21">
      <c r="O107" s="12">
        <v>62</v>
      </c>
      <c r="P107" s="12" t="s">
        <v>433</v>
      </c>
      <c r="Q107" s="12" t="s">
        <v>434</v>
      </c>
      <c r="R107" s="12" t="s">
        <v>8</v>
      </c>
      <c r="S107" s="12" t="s">
        <v>435</v>
      </c>
      <c r="T107" s="12" t="s">
        <v>193</v>
      </c>
      <c r="U107" s="12" t="s">
        <v>436</v>
      </c>
    </row>
    <row r="108" spans="3:21">
      <c r="O108" s="12">
        <v>63</v>
      </c>
      <c r="P108" s="12" t="s">
        <v>437</v>
      </c>
      <c r="Q108" s="12" t="s">
        <v>438</v>
      </c>
      <c r="R108" s="12" t="s">
        <v>10</v>
      </c>
      <c r="S108" s="12" t="s">
        <v>439</v>
      </c>
      <c r="T108" s="12" t="s">
        <v>193</v>
      </c>
      <c r="U108" s="12" t="s">
        <v>440</v>
      </c>
    </row>
    <row r="109" spans="3:21">
      <c r="O109" s="12">
        <v>64</v>
      </c>
      <c r="P109" s="12" t="s">
        <v>441</v>
      </c>
      <c r="Q109" s="12" t="s">
        <v>442</v>
      </c>
      <c r="R109" s="12" t="s">
        <v>9</v>
      </c>
      <c r="S109" s="12" t="s">
        <v>443</v>
      </c>
      <c r="T109" s="12" t="s">
        <v>193</v>
      </c>
      <c r="U109" s="12" t="s">
        <v>444</v>
      </c>
    </row>
    <row r="110" spans="3:21" s="14" customFormat="1">
      <c r="C110" s="25"/>
      <c r="D110" s="25"/>
      <c r="E110" s="25"/>
      <c r="F110" s="25"/>
      <c r="G110" s="25"/>
      <c r="O110" s="12">
        <v>65</v>
      </c>
      <c r="P110" s="12" t="s">
        <v>445</v>
      </c>
      <c r="Q110" s="12" t="s">
        <v>76</v>
      </c>
      <c r="R110" s="12" t="s">
        <v>77</v>
      </c>
      <c r="S110" s="12" t="s">
        <v>446</v>
      </c>
      <c r="T110" s="12" t="s">
        <v>447</v>
      </c>
      <c r="U110" s="12" t="s">
        <v>448</v>
      </c>
    </row>
    <row r="111" spans="3:21">
      <c r="O111" s="28">
        <v>66</v>
      </c>
      <c r="P111" s="29" t="s">
        <v>449</v>
      </c>
      <c r="Q111" s="29" t="s">
        <v>450</v>
      </c>
      <c r="R111" s="29" t="s">
        <v>19</v>
      </c>
      <c r="S111" s="29" t="s">
        <v>451</v>
      </c>
      <c r="T111" s="12" t="s">
        <v>447</v>
      </c>
      <c r="U111" s="12" t="s">
        <v>452</v>
      </c>
    </row>
    <row r="112" spans="3:21">
      <c r="O112" s="23">
        <v>67</v>
      </c>
      <c r="P112" s="12" t="s">
        <v>453</v>
      </c>
      <c r="Q112" s="12" t="s">
        <v>454</v>
      </c>
      <c r="R112" s="12" t="s">
        <v>455</v>
      </c>
      <c r="S112" s="12" t="s">
        <v>456</v>
      </c>
      <c r="T112" s="29" t="s">
        <v>193</v>
      </c>
      <c r="U112" s="12" t="s">
        <v>457</v>
      </c>
    </row>
    <row r="113" spans="15:21">
      <c r="O113" s="28">
        <v>68</v>
      </c>
      <c r="P113" s="12" t="s">
        <v>458</v>
      </c>
      <c r="Q113" s="12" t="s">
        <v>459</v>
      </c>
      <c r="R113" s="12" t="s">
        <v>460</v>
      </c>
      <c r="S113" s="12" t="s">
        <v>461</v>
      </c>
      <c r="T113" s="12" t="s">
        <v>193</v>
      </c>
      <c r="U113" s="12" t="s">
        <v>462</v>
      </c>
    </row>
    <row r="114" spans="15:21">
      <c r="O114" s="28">
        <v>69</v>
      </c>
      <c r="P114" s="12" t="s">
        <v>463</v>
      </c>
      <c r="Q114" s="12" t="s">
        <v>464</v>
      </c>
      <c r="R114" s="12" t="s">
        <v>465</v>
      </c>
      <c r="S114" s="12" t="s">
        <v>456</v>
      </c>
      <c r="T114" s="12" t="s">
        <v>447</v>
      </c>
      <c r="U114" s="11" t="s">
        <v>466</v>
      </c>
    </row>
    <row r="115" spans="15:21">
      <c r="O115" s="12">
        <v>70</v>
      </c>
      <c r="P115" s="12" t="s">
        <v>467</v>
      </c>
      <c r="Q115" s="12" t="s">
        <v>468</v>
      </c>
      <c r="R115" s="12" t="s">
        <v>469</v>
      </c>
      <c r="S115" s="12" t="s">
        <v>461</v>
      </c>
      <c r="T115" s="12" t="s">
        <v>447</v>
      </c>
      <c r="U115" s="11" t="s">
        <v>470</v>
      </c>
    </row>
    <row r="116" spans="15:21">
      <c r="O116" s="12">
        <v>71</v>
      </c>
      <c r="P116" s="12" t="s">
        <v>471</v>
      </c>
      <c r="Q116" s="12" t="s">
        <v>472</v>
      </c>
      <c r="R116" s="12" t="s">
        <v>473</v>
      </c>
      <c r="S116" s="12" t="s">
        <v>474</v>
      </c>
      <c r="T116" s="12" t="s">
        <v>193</v>
      </c>
      <c r="U116" s="11" t="s">
        <v>475</v>
      </c>
    </row>
    <row r="117" spans="15:21">
      <c r="O117" s="12">
        <v>72</v>
      </c>
      <c r="P117" s="12" t="s">
        <v>476</v>
      </c>
      <c r="Q117" s="12" t="s">
        <v>477</v>
      </c>
      <c r="R117" s="12" t="s">
        <v>478</v>
      </c>
      <c r="S117" s="12" t="s">
        <v>479</v>
      </c>
      <c r="T117" s="12" t="s">
        <v>193</v>
      </c>
      <c r="U117" s="11" t="s">
        <v>480</v>
      </c>
    </row>
    <row r="118" spans="15:21">
      <c r="O118" s="12">
        <v>73</v>
      </c>
      <c r="P118" s="12" t="s">
        <v>81</v>
      </c>
      <c r="Q118" s="12" t="s">
        <v>481</v>
      </c>
      <c r="R118" s="12" t="s">
        <v>482</v>
      </c>
      <c r="S118" s="12" t="s">
        <v>483</v>
      </c>
      <c r="T118" s="12" t="s">
        <v>447</v>
      </c>
      <c r="U118" s="11" t="s">
        <v>484</v>
      </c>
    </row>
    <row r="119" spans="15:21">
      <c r="O119" s="12">
        <v>74</v>
      </c>
      <c r="P119" s="12" t="s">
        <v>485</v>
      </c>
      <c r="Q119" s="12" t="s">
        <v>486</v>
      </c>
      <c r="R119" s="12" t="s">
        <v>487</v>
      </c>
      <c r="S119" s="12" t="s">
        <v>488</v>
      </c>
      <c r="T119" s="12" t="s">
        <v>193</v>
      </c>
      <c r="U119" s="11" t="s">
        <v>489</v>
      </c>
    </row>
    <row r="120" spans="15:21">
      <c r="O120" s="12">
        <v>75</v>
      </c>
      <c r="P120" s="12" t="s">
        <v>490</v>
      </c>
      <c r="Q120" s="12" t="s">
        <v>491</v>
      </c>
      <c r="R120" s="12" t="s">
        <v>12</v>
      </c>
      <c r="S120" s="12" t="s">
        <v>492</v>
      </c>
      <c r="T120" s="12" t="s">
        <v>447</v>
      </c>
      <c r="U120" s="11" t="s">
        <v>493</v>
      </c>
    </row>
    <row r="121" spans="15:21">
      <c r="O121" s="12">
        <v>76</v>
      </c>
      <c r="P121" s="12" t="s">
        <v>494</v>
      </c>
      <c r="Q121" s="12" t="s">
        <v>495</v>
      </c>
      <c r="R121" s="12" t="s">
        <v>13</v>
      </c>
      <c r="S121" s="12" t="s">
        <v>496</v>
      </c>
      <c r="T121" s="12" t="s">
        <v>447</v>
      </c>
      <c r="U121" s="11" t="s">
        <v>497</v>
      </c>
    </row>
    <row r="122" spans="15:21">
      <c r="O122" s="12">
        <v>77</v>
      </c>
      <c r="P122" s="12" t="s">
        <v>498</v>
      </c>
      <c r="Q122" s="12" t="s">
        <v>499</v>
      </c>
      <c r="R122" s="12" t="s">
        <v>500</v>
      </c>
      <c r="S122" s="12" t="s">
        <v>501</v>
      </c>
      <c r="T122" s="12" t="s">
        <v>193</v>
      </c>
      <c r="U122" s="11" t="s">
        <v>502</v>
      </c>
    </row>
    <row r="123" spans="15:21">
      <c r="O123" s="12">
        <v>78</v>
      </c>
      <c r="P123" s="12" t="s">
        <v>503</v>
      </c>
      <c r="Q123" s="12" t="s">
        <v>504</v>
      </c>
      <c r="R123" s="12" t="s">
        <v>19</v>
      </c>
      <c r="S123" s="12" t="s">
        <v>236</v>
      </c>
      <c r="T123" s="12" t="s">
        <v>447</v>
      </c>
      <c r="U123" s="11" t="s">
        <v>505</v>
      </c>
    </row>
    <row r="124" spans="15:21">
      <c r="O124" s="12">
        <v>79</v>
      </c>
      <c r="P124" s="12" t="s">
        <v>506</v>
      </c>
      <c r="Q124" s="12" t="s">
        <v>507</v>
      </c>
      <c r="R124" s="12" t="s">
        <v>13</v>
      </c>
      <c r="S124" s="12" t="s">
        <v>311</v>
      </c>
      <c r="T124" s="12" t="s">
        <v>447</v>
      </c>
      <c r="U124" s="11" t="s">
        <v>508</v>
      </c>
    </row>
    <row r="125" spans="15:21">
      <c r="O125" s="12">
        <v>80</v>
      </c>
      <c r="P125" s="12" t="s">
        <v>509</v>
      </c>
      <c r="Q125" s="12" t="s">
        <v>510</v>
      </c>
      <c r="R125" s="12" t="s">
        <v>58</v>
      </c>
      <c r="S125" s="12" t="s">
        <v>375</v>
      </c>
      <c r="T125" s="12" t="s">
        <v>447</v>
      </c>
      <c r="U125" s="11" t="s">
        <v>511</v>
      </c>
    </row>
    <row r="126" spans="15:21">
      <c r="O126" s="12">
        <v>81</v>
      </c>
      <c r="P126" s="12" t="s">
        <v>512</v>
      </c>
      <c r="Q126" s="12" t="s">
        <v>513</v>
      </c>
      <c r="R126" s="12" t="s">
        <v>66</v>
      </c>
      <c r="S126" s="12" t="s">
        <v>395</v>
      </c>
      <c r="T126" s="12" t="s">
        <v>447</v>
      </c>
      <c r="U126" s="11" t="s">
        <v>514</v>
      </c>
    </row>
  </sheetData>
  <sheetCalcPr fullCalcOnLoad="1"/>
  <mergeCells count="29">
    <mergeCell ref="I14:I15"/>
    <mergeCell ref="C1:J1"/>
    <mergeCell ref="C2:J2"/>
    <mergeCell ref="C6:J6"/>
    <mergeCell ref="B7:B15"/>
    <mergeCell ref="C7:D7"/>
    <mergeCell ref="C8:D8"/>
    <mergeCell ref="C9:D9"/>
    <mergeCell ref="C10:D10"/>
    <mergeCell ref="E10:G10"/>
    <mergeCell ref="J10:J11"/>
    <mergeCell ref="K10:L11"/>
    <mergeCell ref="C11:D11"/>
    <mergeCell ref="E11:G11"/>
    <mergeCell ref="H11:I11"/>
    <mergeCell ref="C12:D12"/>
    <mergeCell ref="E12:G12"/>
    <mergeCell ref="H12:I12"/>
    <mergeCell ref="H10:I10"/>
    <mergeCell ref="J14:J15"/>
    <mergeCell ref="M14:M15"/>
    <mergeCell ref="F35:G35"/>
    <mergeCell ref="H35:I35"/>
    <mergeCell ref="A14:A15"/>
    <mergeCell ref="C14:C15"/>
    <mergeCell ref="D14:D15"/>
    <mergeCell ref="E14:E15"/>
    <mergeCell ref="F14:F15"/>
    <mergeCell ref="G14:H14"/>
  </mergeCells>
  <phoneticPr fontId="2"/>
  <conditionalFormatting sqref="H35:I35">
    <cfRule type="containsBlanks" dxfId="6" priority="1" stopIfTrue="1">
      <formula>LEN(TRIM(H35))=0</formula>
    </cfRule>
  </conditionalFormatting>
  <dataValidations count="8">
    <dataValidation type="list" imeMode="disabled" allowBlank="1" showInputMessage="1" showErrorMessage="1" sqref="D16">
      <formula1>"済,未"</formula1>
    </dataValidation>
    <dataValidation type="list" allowBlank="1" showInputMessage="1" showErrorMessage="1" sqref="H10">
      <formula1>"教諭,助手,外部"</formula1>
    </dataValidation>
    <dataValidation type="list" allowBlank="1" showInputMessage="1" showErrorMessage="1" sqref="K16:K25">
      <formula1>#REF!</formula1>
    </dataValidation>
    <dataValidation type="list" imeMode="disabled" allowBlank="1" showInputMessage="1" showErrorMessage="1" sqref="D17:D25">
      <formula1>"未,済"</formula1>
    </dataValidation>
    <dataValidation imeMode="halfKatakana" allowBlank="1" showInputMessage="1" showErrorMessage="1" sqref="G16:H25"/>
    <dataValidation imeMode="disabled" allowBlank="1" showInputMessage="1" showErrorMessage="1" sqref="C16:C25 I16:I25"/>
    <dataValidation imeMode="on" allowBlank="1" showInputMessage="1" showErrorMessage="1" sqref="H27:I27 H33 F27 F33"/>
    <dataValidation type="list" allowBlank="1" showInputMessage="1" showErrorMessage="1" sqref="L16:L25">
      <formula1>"○,Ａ,Ｂ,Ｃ,Ｄ"</formula1>
    </dataValidation>
  </dataValidations>
  <printOptions horizontalCentered="1"/>
  <pageMargins left="0.59055118110236227" right="0.59055118110236227" top="0.6692913385826772" bottom="0.59055118110236227" header="0.19685039370078741" footer="0.23622047244094491"/>
  <pageSetup paperSize="9" scale="81" fitToHeight="0" orientation="portrait" r:id="rId1"/>
  <headerFooter alignWithMargins="0">
    <oddHeader>&amp;RNo &amp;P</oddHeader>
  </headerFooter>
  <ignoredErrors>
    <ignoredError sqref="E16:I23" unlockedFormula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R31"/>
  <sheetViews>
    <sheetView view="pageBreakPreview" topLeftCell="A10" zoomScaleNormal="100" zoomScaleSheetLayoutView="100" workbookViewId="0">
      <selection activeCell="A22" sqref="A22:E22"/>
    </sheetView>
  </sheetViews>
  <sheetFormatPr defaultRowHeight="13.5"/>
  <cols>
    <col min="1" max="1" width="11" style="58" customWidth="1"/>
    <col min="2" max="2" width="7" style="58" customWidth="1"/>
    <col min="3" max="4" width="21.25" style="58" customWidth="1"/>
    <col min="5" max="5" width="9.5" style="58" customWidth="1"/>
    <col min="6" max="6" width="9.75" style="58" customWidth="1"/>
    <col min="7" max="21" width="3.625" style="58" customWidth="1"/>
    <col min="22" max="16384" width="9" style="58"/>
  </cols>
  <sheetData>
    <row r="1" spans="1:18" ht="21" customHeight="1">
      <c r="A1" s="229" t="s">
        <v>561</v>
      </c>
      <c r="B1" s="229"/>
      <c r="C1" s="229"/>
      <c r="D1" s="229"/>
      <c r="E1" s="229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</row>
    <row r="2" spans="1:18" ht="21" customHeight="1">
      <c r="A2" s="230" t="s">
        <v>562</v>
      </c>
      <c r="B2" s="230"/>
      <c r="C2" s="230"/>
      <c r="D2" s="230"/>
      <c r="E2" s="230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</row>
    <row r="3" spans="1:18" ht="12.75" customHeight="1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</row>
    <row r="4" spans="1:18" ht="21" customHeight="1">
      <c r="A4" s="231" t="s">
        <v>91</v>
      </c>
      <c r="B4" s="231"/>
      <c r="C4" s="231"/>
      <c r="D4" s="231"/>
      <c r="E4" s="231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</row>
    <row r="5" spans="1:18" ht="34.5" customHeight="1">
      <c r="C5" s="60" t="s">
        <v>92</v>
      </c>
      <c r="D5" s="112" t="str">
        <f>IF(男子!E7="","",男子!E7)</f>
        <v/>
      </c>
      <c r="E5" s="94"/>
      <c r="L5" s="59"/>
      <c r="M5" s="59"/>
      <c r="N5" s="59"/>
      <c r="O5" s="59"/>
      <c r="P5" s="59"/>
      <c r="Q5" s="59"/>
      <c r="R5" s="59"/>
    </row>
    <row r="6" spans="1:18" ht="37.5" customHeight="1">
      <c r="C6" s="60" t="s">
        <v>4</v>
      </c>
      <c r="D6" s="111" t="str">
        <f>IF(男子!E10="","",男子!E10)</f>
        <v/>
      </c>
      <c r="E6" s="94"/>
      <c r="L6" s="59"/>
      <c r="M6" s="59"/>
      <c r="N6" s="59"/>
      <c r="O6" s="59"/>
      <c r="P6" s="59"/>
      <c r="Q6" s="59"/>
      <c r="R6" s="59"/>
    </row>
    <row r="7" spans="1:18" ht="10.5" customHeight="1" thickBot="1">
      <c r="A7" s="61"/>
      <c r="B7" s="59"/>
      <c r="C7" s="59"/>
      <c r="D7" s="59"/>
      <c r="N7" s="232"/>
      <c r="O7" s="232"/>
      <c r="P7" s="232"/>
      <c r="Q7" s="232"/>
      <c r="R7" s="232"/>
    </row>
    <row r="8" spans="1:18" ht="38.25" customHeight="1">
      <c r="A8" s="108" t="s">
        <v>93</v>
      </c>
      <c r="B8" s="90" t="s">
        <v>94</v>
      </c>
      <c r="C8" s="96" t="s">
        <v>96</v>
      </c>
      <c r="D8" s="96" t="s">
        <v>176</v>
      </c>
      <c r="E8" s="91" t="s">
        <v>95</v>
      </c>
    </row>
    <row r="9" spans="1:18" ht="38.25" customHeight="1">
      <c r="A9" s="144" t="s">
        <v>526</v>
      </c>
      <c r="B9" s="102"/>
      <c r="C9" s="103" t="str">
        <f>IF($B9="","",VLOOKUP($B9,男子!$C$16:$J$25,3,FALSE))</f>
        <v/>
      </c>
      <c r="D9" s="103" t="str">
        <f>IF($B9="","",VLOOKUP($B9,男子!$C$16:$J$25,4,FALSE))</f>
        <v/>
      </c>
      <c r="E9" s="104" t="str">
        <f>IF($B9="","",VLOOKUP($B9,男子!$C$16:$J$25,7,FALSE))</f>
        <v/>
      </c>
      <c r="F9" s="238"/>
    </row>
    <row r="10" spans="1:18" ht="38.25" customHeight="1">
      <c r="A10" s="144" t="s">
        <v>527</v>
      </c>
      <c r="B10" s="102"/>
      <c r="C10" s="103" t="str">
        <f>IF($B10="","",VLOOKUP($B10,男子!$C$16:$J$25,3,FALSE))</f>
        <v/>
      </c>
      <c r="D10" s="103" t="str">
        <f>IF($B10="","",VLOOKUP($B10,男子!$C$16:$J$25,4,FALSE))</f>
        <v/>
      </c>
      <c r="E10" s="104" t="str">
        <f>IF($B10="","",VLOOKUP($B10,男子!$C$16:$J$25,7,FALSE))</f>
        <v/>
      </c>
      <c r="F10" s="238"/>
    </row>
    <row r="11" spans="1:18" ht="38.25" customHeight="1">
      <c r="A11" s="144" t="s">
        <v>528</v>
      </c>
      <c r="B11" s="102"/>
      <c r="C11" s="103" t="str">
        <f>IF($B11="","",VLOOKUP($B11,男子!$C$16:$J$25,3,FALSE))</f>
        <v/>
      </c>
      <c r="D11" s="103" t="str">
        <f>IF($B11="","",VLOOKUP($B11,男子!$C$16:$J$25,4,FALSE))</f>
        <v/>
      </c>
      <c r="E11" s="104" t="str">
        <f>IF($B11="","",VLOOKUP($B11,男子!$C$16:$J$25,7,FALSE))</f>
        <v/>
      </c>
      <c r="F11" s="238"/>
    </row>
    <row r="12" spans="1:18" ht="38.25" customHeight="1">
      <c r="A12" s="144" t="s">
        <v>529</v>
      </c>
      <c r="B12" s="102"/>
      <c r="C12" s="103" t="str">
        <f>IF($B12="","",VLOOKUP($B12,男子!$C$16:$J$25,3,FALSE))</f>
        <v/>
      </c>
      <c r="D12" s="103" t="str">
        <f>IF($B12="","",VLOOKUP($B12,男子!$C$16:$J$25,4,FALSE))</f>
        <v/>
      </c>
      <c r="E12" s="104" t="str">
        <f>IF($B12="","",VLOOKUP($B12,男子!$C$16:$J$25,7,FALSE))</f>
        <v/>
      </c>
      <c r="F12" s="238"/>
    </row>
    <row r="13" spans="1:18" ht="38.25" customHeight="1">
      <c r="A13" s="144" t="s">
        <v>530</v>
      </c>
      <c r="B13" s="102"/>
      <c r="C13" s="103" t="str">
        <f>IF($B13="","",VLOOKUP($B13,男子!$C$16:$J$25,3,FALSE))</f>
        <v/>
      </c>
      <c r="D13" s="103" t="str">
        <f>IF($B13="","",VLOOKUP($B13,男子!$C$16:$J$25,4,FALSE))</f>
        <v/>
      </c>
      <c r="E13" s="104" t="str">
        <f>IF($B13="","",VLOOKUP($B13,男子!$C$16:$J$25,7,FALSE))</f>
        <v/>
      </c>
      <c r="F13" s="238"/>
    </row>
    <row r="14" spans="1:18" ht="38.25" customHeight="1">
      <c r="A14" s="144" t="s">
        <v>531</v>
      </c>
      <c r="B14" s="102"/>
      <c r="C14" s="103" t="str">
        <f>IF($B14="","",VLOOKUP($B14,男子!$C$16:$J$25,3,FALSE))</f>
        <v/>
      </c>
      <c r="D14" s="103" t="str">
        <f>IF($B14="","",VLOOKUP($B14,男子!$C$16:$J$25,4,FALSE))</f>
        <v/>
      </c>
      <c r="E14" s="104" t="str">
        <f>IF($B14="","",VLOOKUP($B14,男子!$C$16:$J$25,7,FALSE))</f>
        <v/>
      </c>
      <c r="F14" s="238"/>
    </row>
    <row r="15" spans="1:18" ht="38.25" customHeight="1" thickBot="1">
      <c r="A15" s="145" t="s">
        <v>532</v>
      </c>
      <c r="B15" s="105"/>
      <c r="C15" s="106" t="str">
        <f>IF($B15="","",VLOOKUP($B15,男子!$C$16:$J$25,3,FALSE))</f>
        <v/>
      </c>
      <c r="D15" s="106" t="str">
        <f>IF($B15="","",VLOOKUP($B15,男子!$C$16:$J$25,4,FALSE))</f>
        <v/>
      </c>
      <c r="E15" s="107" t="str">
        <f>IF($B15="","",VLOOKUP($B15,男子!$C$16:$J$25,7,FALSE))</f>
        <v/>
      </c>
      <c r="F15" s="238"/>
    </row>
    <row r="16" spans="1:18" ht="17.25" customHeight="1" thickBot="1">
      <c r="A16" s="62"/>
      <c r="B16" s="63"/>
      <c r="C16" s="64"/>
      <c r="D16" s="64"/>
      <c r="E16" s="64"/>
      <c r="F16" s="238"/>
    </row>
    <row r="17" spans="1:18" ht="38.25" customHeight="1">
      <c r="A17" s="109" t="s">
        <v>97</v>
      </c>
      <c r="B17" s="90" t="s">
        <v>94</v>
      </c>
      <c r="C17" s="96" t="s">
        <v>96</v>
      </c>
      <c r="D17" s="96" t="s">
        <v>176</v>
      </c>
      <c r="E17" s="91" t="s">
        <v>95</v>
      </c>
      <c r="F17" s="238"/>
    </row>
    <row r="18" spans="1:18" ht="38.25" customHeight="1">
      <c r="A18" s="89" t="s">
        <v>98</v>
      </c>
      <c r="B18" s="102"/>
      <c r="C18" s="103" t="str">
        <f>IF($B18="","",VLOOKUP($B18,男子!$C$16:$J$25,3,FALSE))</f>
        <v/>
      </c>
      <c r="D18" s="103" t="str">
        <f>IF($B18="","",VLOOKUP($B18,男子!$C$16:$J$25,4,FALSE))</f>
        <v/>
      </c>
      <c r="E18" s="104" t="str">
        <f>IF($B18="","",VLOOKUP($B18,男子!$C$16:$J$25,7,FALSE))</f>
        <v/>
      </c>
      <c r="F18" s="238"/>
    </row>
    <row r="19" spans="1:18" ht="38.25" customHeight="1">
      <c r="A19" s="88" t="s">
        <v>177</v>
      </c>
      <c r="B19" s="102"/>
      <c r="C19" s="103" t="str">
        <f>IF($B19="","",VLOOKUP($B19,男子!$C$16:$J$25,3,FALSE))</f>
        <v/>
      </c>
      <c r="D19" s="103" t="str">
        <f>IF($B19="","",VLOOKUP($B19,男子!$C$16:$J$25,4,FALSE))</f>
        <v/>
      </c>
      <c r="E19" s="104" t="str">
        <f>IF($B19="","",VLOOKUP($B19,男子!$C$16:$J$25,7,FALSE))</f>
        <v/>
      </c>
      <c r="F19" s="238"/>
    </row>
    <row r="20" spans="1:18" ht="38.25" customHeight="1" thickBot="1">
      <c r="A20" s="110" t="s">
        <v>178</v>
      </c>
      <c r="B20" s="105"/>
      <c r="C20" s="106" t="str">
        <f>IF($B20="","",VLOOKUP($B20,男子!$C$16:$J$25,3,FALSE))</f>
        <v/>
      </c>
      <c r="D20" s="106" t="str">
        <f>IF($B20="","",VLOOKUP($B20,男子!$C$16:$J$25,4,FALSE))</f>
        <v/>
      </c>
      <c r="E20" s="107" t="str">
        <f>IF($B20="","",VLOOKUP($B20,男子!$C$16:$J$25,7,FALSE))</f>
        <v/>
      </c>
      <c r="F20" s="238"/>
    </row>
    <row r="21" spans="1:18" ht="13.5" customHeight="1">
      <c r="A21" s="65"/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</row>
    <row r="22" spans="1:18" ht="27.75" customHeight="1">
      <c r="A22" s="237" t="s">
        <v>565</v>
      </c>
      <c r="B22" s="237"/>
      <c r="C22" s="237"/>
      <c r="D22" s="237"/>
      <c r="E22" s="237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</row>
    <row r="23" spans="1:18" ht="9" customHeight="1">
      <c r="A23" s="86"/>
      <c r="B23" s="86"/>
      <c r="C23" s="86"/>
      <c r="D23" s="86"/>
      <c r="E23" s="8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</row>
    <row r="24" spans="1:18" ht="21" customHeight="1" thickBot="1">
      <c r="A24" s="234" t="s">
        <v>179</v>
      </c>
      <c r="B24" s="234"/>
      <c r="C24" s="234"/>
      <c r="D24" s="234"/>
      <c r="E24" s="234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</row>
    <row r="25" spans="1:18" ht="39" customHeight="1" thickBot="1">
      <c r="A25" s="235" t="s">
        <v>0</v>
      </c>
      <c r="B25" s="236"/>
      <c r="C25" s="114" t="str">
        <f>IF(男子!J5="","",男子!J5)</f>
        <v/>
      </c>
      <c r="D25" s="113" t="s">
        <v>180</v>
      </c>
      <c r="E25" s="114"/>
      <c r="F25" s="115" t="s">
        <v>182</v>
      </c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</row>
    <row r="26" spans="1:18">
      <c r="A26" s="233"/>
      <c r="B26" s="233"/>
      <c r="C26" s="233"/>
      <c r="D26" s="233"/>
      <c r="E26" s="233"/>
      <c r="F26" s="233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</row>
    <row r="27" spans="1:18">
      <c r="A27" s="65"/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</row>
    <row r="28" spans="1:18" ht="24" customHeight="1">
      <c r="A28" s="65"/>
      <c r="B28" s="232"/>
      <c r="C28" s="232"/>
      <c r="D28" s="232"/>
      <c r="E28" s="232"/>
      <c r="F28" s="232"/>
      <c r="G28" s="232"/>
      <c r="H28" s="232"/>
      <c r="I28" s="232"/>
      <c r="J28" s="232"/>
      <c r="K28" s="232"/>
      <c r="L28" s="232"/>
      <c r="M28" s="232"/>
      <c r="N28" s="232"/>
      <c r="O28" s="232"/>
      <c r="P28" s="232"/>
      <c r="Q28" s="232"/>
      <c r="R28" s="65"/>
    </row>
    <row r="29" spans="1:18">
      <c r="A29" s="65"/>
      <c r="B29" s="64"/>
      <c r="C29" s="64"/>
      <c r="D29" s="64"/>
      <c r="E29" s="65"/>
      <c r="F29" s="64"/>
      <c r="G29" s="64"/>
      <c r="H29" s="64"/>
      <c r="I29" s="64"/>
      <c r="J29" s="64"/>
      <c r="K29" s="64"/>
      <c r="L29" s="64"/>
      <c r="M29" s="64"/>
      <c r="N29" s="65"/>
      <c r="O29" s="65"/>
      <c r="P29" s="65"/>
      <c r="Q29" s="65"/>
      <c r="R29" s="65"/>
    </row>
    <row r="30" spans="1:18">
      <c r="A30" s="65"/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</row>
    <row r="31" spans="1:18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</row>
  </sheetData>
  <sheetProtection selectLockedCells="1"/>
  <mergeCells count="10">
    <mergeCell ref="A1:E1"/>
    <mergeCell ref="A2:E2"/>
    <mergeCell ref="A4:E4"/>
    <mergeCell ref="N7:R7"/>
    <mergeCell ref="A26:F26"/>
    <mergeCell ref="B28:Q28"/>
    <mergeCell ref="A24:E24"/>
    <mergeCell ref="A25:B25"/>
    <mergeCell ref="A22:E22"/>
    <mergeCell ref="F9:F20"/>
  </mergeCells>
  <phoneticPr fontId="2"/>
  <conditionalFormatting sqref="B9:B15">
    <cfRule type="containsBlanks" dxfId="5" priority="4" stopIfTrue="1">
      <formula>LEN(TRIM(B9))=0</formula>
    </cfRule>
  </conditionalFormatting>
  <conditionalFormatting sqref="B18:B20">
    <cfRule type="containsBlanks" dxfId="4" priority="1" stopIfTrue="1">
      <formula>LEN(TRIM(B18))=0</formula>
    </cfRule>
  </conditionalFormatting>
  <printOptions horizontalCentered="1" verticalCentered="1"/>
  <pageMargins left="0.78740157480314965" right="0.55118110236220474" top="0.98425196850393704" bottom="0.98425196850393704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S29"/>
  <sheetViews>
    <sheetView view="pageBreakPreview" topLeftCell="A10" zoomScaleNormal="100" zoomScaleSheetLayoutView="100" workbookViewId="0">
      <selection activeCell="A28" sqref="A28"/>
    </sheetView>
  </sheetViews>
  <sheetFormatPr defaultRowHeight="13.5"/>
  <cols>
    <col min="1" max="1" width="11" style="58" customWidth="1"/>
    <col min="2" max="2" width="7" style="58" customWidth="1"/>
    <col min="3" max="4" width="21.25" style="58" customWidth="1"/>
    <col min="5" max="5" width="9.5" style="58" customWidth="1"/>
    <col min="6" max="6" width="12.125" style="58" customWidth="1"/>
    <col min="7" max="7" width="9.75" style="58" customWidth="1"/>
    <col min="8" max="22" width="3.625" style="58" customWidth="1"/>
    <col min="23" max="16384" width="9" style="58"/>
  </cols>
  <sheetData>
    <row r="1" spans="1:19" ht="21" customHeight="1">
      <c r="A1" s="229" t="s">
        <v>561</v>
      </c>
      <c r="B1" s="229"/>
      <c r="C1" s="229"/>
      <c r="D1" s="229"/>
      <c r="E1" s="229"/>
      <c r="F1" s="92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</row>
    <row r="2" spans="1:19" ht="21" customHeight="1">
      <c r="A2" s="230" t="s">
        <v>562</v>
      </c>
      <c r="B2" s="230"/>
      <c r="C2" s="230"/>
      <c r="D2" s="230"/>
      <c r="E2" s="230"/>
      <c r="F2" s="56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</row>
    <row r="3" spans="1:19" ht="12.75" customHeight="1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</row>
    <row r="4" spans="1:19" ht="21" customHeight="1">
      <c r="A4" s="239" t="s">
        <v>517</v>
      </c>
      <c r="B4" s="231"/>
      <c r="C4" s="231"/>
      <c r="D4" s="231"/>
      <c r="E4" s="231"/>
      <c r="F4" s="93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</row>
    <row r="5" spans="1:19" ht="21" customHeight="1" thickBot="1">
      <c r="A5" s="141"/>
      <c r="B5" s="93"/>
      <c r="C5" s="93"/>
      <c r="D5" s="93"/>
      <c r="E5" s="93"/>
      <c r="F5" s="147" t="s">
        <v>2</v>
      </c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</row>
    <row r="6" spans="1:19" ht="34.5" customHeight="1" thickBot="1">
      <c r="C6" s="60" t="s">
        <v>92</v>
      </c>
      <c r="D6" s="112" t="str">
        <f>IF(男子!E7="","",男子!E7)</f>
        <v/>
      </c>
      <c r="E6" s="94"/>
      <c r="F6" s="146" t="str">
        <f>IF(男子!J5="","",男子!J5)</f>
        <v/>
      </c>
      <c r="M6" s="59"/>
      <c r="N6" s="59"/>
      <c r="O6" s="59"/>
      <c r="P6" s="59"/>
      <c r="Q6" s="59"/>
      <c r="R6" s="59"/>
      <c r="S6" s="59"/>
    </row>
    <row r="7" spans="1:19" ht="37.5" customHeight="1">
      <c r="C7" s="60" t="s">
        <v>4</v>
      </c>
      <c r="D7" s="111" t="str">
        <f>IF(男子!E10="","",男子!E10)</f>
        <v/>
      </c>
      <c r="E7" s="94"/>
      <c r="F7" s="87"/>
      <c r="M7" s="59"/>
      <c r="N7" s="59"/>
      <c r="O7" s="59"/>
      <c r="P7" s="59"/>
      <c r="Q7" s="59"/>
      <c r="R7" s="59"/>
      <c r="S7" s="59"/>
    </row>
    <row r="8" spans="1:19" ht="10.5" customHeight="1" thickBot="1">
      <c r="A8" s="61"/>
      <c r="B8" s="59"/>
      <c r="C8" s="59"/>
      <c r="D8" s="59"/>
      <c r="O8" s="232"/>
      <c r="P8" s="232"/>
      <c r="Q8" s="232"/>
      <c r="R8" s="232"/>
      <c r="S8" s="232"/>
    </row>
    <row r="9" spans="1:19" ht="38.25" customHeight="1">
      <c r="A9" s="108" t="s">
        <v>93</v>
      </c>
      <c r="B9" s="90" t="s">
        <v>94</v>
      </c>
      <c r="C9" s="96" t="s">
        <v>96</v>
      </c>
      <c r="D9" s="96" t="s">
        <v>176</v>
      </c>
      <c r="E9" s="90" t="s">
        <v>95</v>
      </c>
      <c r="F9" s="91" t="s">
        <v>518</v>
      </c>
    </row>
    <row r="10" spans="1:19" ht="38.25" customHeight="1">
      <c r="A10" s="144" t="s">
        <v>526</v>
      </c>
      <c r="B10" s="102"/>
      <c r="C10" s="103" t="str">
        <f>IF($B10="","",VLOOKUP($B10,男子!$C$16:$J$25,3,FALSE))</f>
        <v/>
      </c>
      <c r="D10" s="103" t="str">
        <f>IF($B10="","",VLOOKUP($B10,男子!$C$16:$J$25,4,FALSE))</f>
        <v/>
      </c>
      <c r="E10" s="142" t="str">
        <f>IF($B10="","",VLOOKUP($B10,男子!$C$16:$J$25,7,FALSE))</f>
        <v/>
      </c>
      <c r="F10" s="104"/>
      <c r="G10" s="238" t="s">
        <v>181</v>
      </c>
    </row>
    <row r="11" spans="1:19" ht="38.25" customHeight="1">
      <c r="A11" s="144" t="s">
        <v>527</v>
      </c>
      <c r="B11" s="102"/>
      <c r="C11" s="103" t="str">
        <f>IF($B11="","",VLOOKUP($B11,男子!$C$16:$J$25,3,FALSE))</f>
        <v/>
      </c>
      <c r="D11" s="103" t="str">
        <f>IF($B11="","",VLOOKUP($B11,男子!$C$16:$J$25,4,FALSE))</f>
        <v/>
      </c>
      <c r="E11" s="142" t="str">
        <f>IF($B11="","",VLOOKUP($B11,男子!$C$16:$J$25,7,FALSE))</f>
        <v/>
      </c>
      <c r="F11" s="104"/>
      <c r="G11" s="238"/>
    </row>
    <row r="12" spans="1:19" ht="38.25" customHeight="1">
      <c r="A12" s="144" t="s">
        <v>528</v>
      </c>
      <c r="B12" s="102"/>
      <c r="C12" s="103" t="str">
        <f>IF($B12="","",VLOOKUP($B12,男子!$C$16:$J$25,3,FALSE))</f>
        <v/>
      </c>
      <c r="D12" s="103" t="str">
        <f>IF($B12="","",VLOOKUP($B12,男子!$C$16:$J$25,4,FALSE))</f>
        <v/>
      </c>
      <c r="E12" s="142" t="str">
        <f>IF($B12="","",VLOOKUP($B12,男子!$C$16:$J$25,7,FALSE))</f>
        <v/>
      </c>
      <c r="F12" s="104"/>
      <c r="G12" s="238"/>
    </row>
    <row r="13" spans="1:19" ht="38.25" customHeight="1">
      <c r="A13" s="144" t="s">
        <v>529</v>
      </c>
      <c r="B13" s="102"/>
      <c r="C13" s="103" t="str">
        <f>IF($B13="","",VLOOKUP($B13,男子!$C$16:$J$25,3,FALSE))</f>
        <v/>
      </c>
      <c r="D13" s="103" t="str">
        <f>IF($B13="","",VLOOKUP($B13,男子!$C$16:$J$25,4,FALSE))</f>
        <v/>
      </c>
      <c r="E13" s="142" t="str">
        <f>IF($B13="","",VLOOKUP($B13,男子!$C$16:$J$25,7,FALSE))</f>
        <v/>
      </c>
      <c r="F13" s="104"/>
      <c r="G13" s="238"/>
    </row>
    <row r="14" spans="1:19" ht="38.25" customHeight="1">
      <c r="A14" s="144" t="s">
        <v>530</v>
      </c>
      <c r="B14" s="102"/>
      <c r="C14" s="103" t="str">
        <f>IF($B14="","",VLOOKUP($B14,男子!$C$16:$J$25,3,FALSE))</f>
        <v/>
      </c>
      <c r="D14" s="103" t="str">
        <f>IF($B14="","",VLOOKUP($B14,男子!$C$16:$J$25,4,FALSE))</f>
        <v/>
      </c>
      <c r="E14" s="142" t="str">
        <f>IF($B14="","",VLOOKUP($B14,男子!$C$16:$J$25,7,FALSE))</f>
        <v/>
      </c>
      <c r="F14" s="104"/>
      <c r="G14" s="238"/>
    </row>
    <row r="15" spans="1:19" ht="38.25" customHeight="1">
      <c r="A15" s="144" t="s">
        <v>531</v>
      </c>
      <c r="B15" s="102"/>
      <c r="C15" s="103" t="str">
        <f>IF($B15="","",VLOOKUP($B15,男子!$C$16:$J$25,3,FALSE))</f>
        <v/>
      </c>
      <c r="D15" s="103" t="str">
        <f>IF($B15="","",VLOOKUP($B15,男子!$C$16:$J$25,4,FALSE))</f>
        <v/>
      </c>
      <c r="E15" s="142" t="str">
        <f>IF($B15="","",VLOOKUP($B15,男子!$C$16:$J$25,7,FALSE))</f>
        <v/>
      </c>
      <c r="F15" s="104"/>
      <c r="G15" s="238"/>
    </row>
    <row r="16" spans="1:19" ht="38.25" customHeight="1" thickBot="1">
      <c r="A16" s="145" t="s">
        <v>532</v>
      </c>
      <c r="B16" s="105"/>
      <c r="C16" s="106" t="str">
        <f>IF($B16="","",VLOOKUP($B16,男子!$C$16:$J$25,3,FALSE))</f>
        <v/>
      </c>
      <c r="D16" s="106" t="str">
        <f>IF($B16="","",VLOOKUP($B16,男子!$C$16:$J$25,4,FALSE))</f>
        <v/>
      </c>
      <c r="E16" s="143" t="str">
        <f>IF($B16="","",VLOOKUP($B16,男子!$C$16:$J$25,7,FALSE))</f>
        <v/>
      </c>
      <c r="F16" s="107"/>
      <c r="G16" s="238"/>
    </row>
    <row r="17" spans="1:19" ht="17.25" customHeight="1">
      <c r="A17" s="62"/>
      <c r="B17" s="63"/>
      <c r="C17" s="64"/>
      <c r="D17" s="64"/>
      <c r="E17" s="64"/>
      <c r="F17" s="64"/>
      <c r="G17" s="238"/>
    </row>
    <row r="18" spans="1:19" ht="24" customHeight="1">
      <c r="A18" s="95" t="s">
        <v>519</v>
      </c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65"/>
    </row>
    <row r="19" spans="1:19">
      <c r="A19" s="65"/>
      <c r="B19" s="64"/>
      <c r="C19" s="64"/>
      <c r="D19" s="64"/>
      <c r="E19" s="65"/>
      <c r="F19" s="65"/>
      <c r="G19" s="64"/>
      <c r="H19" s="64"/>
      <c r="I19" s="64"/>
      <c r="J19" s="64"/>
      <c r="K19" s="64"/>
      <c r="L19" s="64"/>
      <c r="M19" s="64"/>
      <c r="N19" s="64"/>
      <c r="O19" s="65"/>
      <c r="P19" s="65"/>
      <c r="Q19" s="65"/>
      <c r="R19" s="65"/>
      <c r="S19" s="65"/>
    </row>
    <row r="20" spans="1:19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</row>
    <row r="21" spans="1:19">
      <c r="A21" s="65"/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</row>
    <row r="28" spans="1:19">
      <c r="A28" s="58" t="s">
        <v>566</v>
      </c>
    </row>
    <row r="29" spans="1:19">
      <c r="A29" s="58" t="s">
        <v>520</v>
      </c>
    </row>
  </sheetData>
  <sheetProtection selectLockedCells="1"/>
  <mergeCells count="5">
    <mergeCell ref="A1:E1"/>
    <mergeCell ref="A2:E2"/>
    <mergeCell ref="A4:E4"/>
    <mergeCell ref="O8:S8"/>
    <mergeCell ref="G10:G17"/>
  </mergeCells>
  <phoneticPr fontId="8"/>
  <conditionalFormatting sqref="B10:B16">
    <cfRule type="containsBlanks" dxfId="3" priority="4" stopIfTrue="1">
      <formula>LEN(TRIM(B10))=0</formula>
    </cfRule>
  </conditionalFormatting>
  <printOptions horizontalCentered="1" verticalCentered="1"/>
  <pageMargins left="0.78740157480314965" right="0.55118110236220474" top="0.98425196850393704" bottom="0.98425196850393704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A1:R29"/>
  <sheetViews>
    <sheetView view="pageBreakPreview" topLeftCell="A4" zoomScaleNormal="100" zoomScaleSheetLayoutView="100" workbookViewId="0">
      <selection activeCell="A20" sqref="A20:E20"/>
    </sheetView>
  </sheetViews>
  <sheetFormatPr defaultRowHeight="13.5"/>
  <cols>
    <col min="1" max="1" width="11" style="58" customWidth="1"/>
    <col min="2" max="2" width="7" style="58" customWidth="1"/>
    <col min="3" max="4" width="21.25" style="58" customWidth="1"/>
    <col min="5" max="5" width="9.5" style="58" customWidth="1"/>
    <col min="6" max="6" width="9.75" style="58" customWidth="1"/>
    <col min="7" max="21" width="3.625" style="58" customWidth="1"/>
    <col min="22" max="16384" width="9" style="58"/>
  </cols>
  <sheetData>
    <row r="1" spans="1:18" ht="21" customHeight="1">
      <c r="A1" s="229" t="s">
        <v>561</v>
      </c>
      <c r="B1" s="229"/>
      <c r="C1" s="229"/>
      <c r="D1" s="229"/>
      <c r="E1" s="229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</row>
    <row r="2" spans="1:18" ht="21" customHeight="1">
      <c r="A2" s="230" t="s">
        <v>564</v>
      </c>
      <c r="B2" s="230"/>
      <c r="C2" s="230"/>
      <c r="D2" s="230"/>
      <c r="E2" s="230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</row>
    <row r="3" spans="1:18" ht="12.75" customHeight="1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</row>
    <row r="4" spans="1:18" ht="21" customHeight="1">
      <c r="A4" s="239" t="s">
        <v>103</v>
      </c>
      <c r="B4" s="231"/>
      <c r="C4" s="231"/>
      <c r="D4" s="231"/>
      <c r="E4" s="231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</row>
    <row r="5" spans="1:18" ht="34.5" customHeight="1">
      <c r="C5" s="60" t="s">
        <v>92</v>
      </c>
      <c r="D5" s="112" t="str">
        <f>IF(女子!E7="","",女子!E7)</f>
        <v/>
      </c>
      <c r="E5" s="94"/>
      <c r="L5" s="59"/>
      <c r="M5" s="59"/>
      <c r="N5" s="59"/>
      <c r="O5" s="59"/>
      <c r="P5" s="59"/>
      <c r="Q5" s="59"/>
      <c r="R5" s="59"/>
    </row>
    <row r="6" spans="1:18" ht="37.5" customHeight="1">
      <c r="C6" s="60" t="s">
        <v>4</v>
      </c>
      <c r="D6" s="111" t="str">
        <f>IF(女子!E10="","",女子!E10)</f>
        <v/>
      </c>
      <c r="E6" s="94"/>
      <c r="L6" s="59"/>
      <c r="M6" s="59"/>
      <c r="N6" s="59"/>
      <c r="O6" s="59"/>
      <c r="P6" s="59"/>
      <c r="Q6" s="59"/>
      <c r="R6" s="59"/>
    </row>
    <row r="7" spans="1:18" ht="10.5" customHeight="1" thickBot="1">
      <c r="A7" s="61"/>
      <c r="B7" s="59"/>
      <c r="C7" s="59"/>
      <c r="D7" s="59"/>
      <c r="N7" s="232"/>
      <c r="O7" s="232"/>
      <c r="P7" s="232"/>
      <c r="Q7" s="232"/>
      <c r="R7" s="232"/>
    </row>
    <row r="8" spans="1:18" ht="38.25" customHeight="1">
      <c r="A8" s="108" t="s">
        <v>93</v>
      </c>
      <c r="B8" s="90" t="s">
        <v>94</v>
      </c>
      <c r="C8" s="96" t="s">
        <v>96</v>
      </c>
      <c r="D8" s="96" t="s">
        <v>176</v>
      </c>
      <c r="E8" s="91" t="s">
        <v>95</v>
      </c>
    </row>
    <row r="9" spans="1:18" ht="38.25" customHeight="1">
      <c r="A9" s="144" t="s">
        <v>521</v>
      </c>
      <c r="B9" s="102"/>
      <c r="C9" s="103" t="str">
        <f>IF($B9="","",VLOOKUP($B9,女子!$C$16:$J$23,3,FALSE))</f>
        <v/>
      </c>
      <c r="D9" s="103" t="str">
        <f>IF($B9="","",VLOOKUP($B9,女子!$C$16:$J$23,4,FALSE))</f>
        <v/>
      </c>
      <c r="E9" s="104" t="str">
        <f>IF($B9="","",VLOOKUP($B9,女子!$C$16:$J$23,7,FALSE))</f>
        <v/>
      </c>
      <c r="F9" s="238" t="s">
        <v>181</v>
      </c>
    </row>
    <row r="10" spans="1:18" ht="38.25" customHeight="1">
      <c r="A10" s="144" t="s">
        <v>522</v>
      </c>
      <c r="B10" s="102"/>
      <c r="C10" s="103" t="str">
        <f>IF($B10="","",VLOOKUP($B10,女子!$C$16:$J$23,3,FALSE))</f>
        <v/>
      </c>
      <c r="D10" s="103" t="str">
        <f>IF($B10="","",VLOOKUP($B10,女子!$C$16:$J$23,4,FALSE))</f>
        <v/>
      </c>
      <c r="E10" s="104" t="str">
        <f>IF($B10="","",VLOOKUP($B10,女子!$C$16:$J$23,7,FALSE))</f>
        <v/>
      </c>
      <c r="F10" s="238"/>
    </row>
    <row r="11" spans="1:18" ht="38.25" customHeight="1">
      <c r="A11" s="144" t="s">
        <v>523</v>
      </c>
      <c r="B11" s="102"/>
      <c r="C11" s="103" t="str">
        <f>IF($B11="","",VLOOKUP($B11,女子!$C$16:$J$23,3,FALSE))</f>
        <v/>
      </c>
      <c r="D11" s="103" t="str">
        <f>IF($B11="","",VLOOKUP($B11,女子!$C$16:$J$23,4,FALSE))</f>
        <v/>
      </c>
      <c r="E11" s="104" t="str">
        <f>IF($B11="","",VLOOKUP($B11,女子!$C$16:$J$23,7,FALSE))</f>
        <v/>
      </c>
      <c r="F11" s="238"/>
    </row>
    <row r="12" spans="1:18" ht="38.25" customHeight="1">
      <c r="A12" s="144" t="s">
        <v>524</v>
      </c>
      <c r="B12" s="102"/>
      <c r="C12" s="103" t="str">
        <f>IF($B12="","",VLOOKUP($B12,女子!$C$16:$J$23,3,FALSE))</f>
        <v/>
      </c>
      <c r="D12" s="103" t="str">
        <f>IF($B12="","",VLOOKUP($B12,女子!$C$16:$J$23,4,FALSE))</f>
        <v/>
      </c>
      <c r="E12" s="104" t="str">
        <f>IF($B12="","",VLOOKUP($B12,女子!$C$16:$J$23,7,FALSE))</f>
        <v/>
      </c>
      <c r="F12" s="238"/>
    </row>
    <row r="13" spans="1:18" ht="38.25" customHeight="1" thickBot="1">
      <c r="A13" s="145" t="s">
        <v>525</v>
      </c>
      <c r="B13" s="105"/>
      <c r="C13" s="106" t="str">
        <f>IF($B13="","",VLOOKUP($B13,女子!$C$16:$J$23,3,FALSE))</f>
        <v/>
      </c>
      <c r="D13" s="106" t="str">
        <f>IF($B13="","",VLOOKUP($B13,女子!$C$16:$J$23,4,FALSE))</f>
        <v/>
      </c>
      <c r="E13" s="107" t="str">
        <f>IF($B13="","",VLOOKUP($B13,女子!$C$16:$J$23,7,FALSE))</f>
        <v/>
      </c>
      <c r="F13" s="238"/>
    </row>
    <row r="14" spans="1:18" ht="17.25" customHeight="1" thickBot="1">
      <c r="A14" s="62"/>
      <c r="B14" s="63"/>
      <c r="C14" s="64"/>
      <c r="D14" s="64"/>
      <c r="E14" s="64"/>
      <c r="F14" s="238"/>
    </row>
    <row r="15" spans="1:18" ht="38.25" customHeight="1">
      <c r="A15" s="109" t="s">
        <v>97</v>
      </c>
      <c r="B15" s="90" t="s">
        <v>94</v>
      </c>
      <c r="C15" s="96" t="s">
        <v>96</v>
      </c>
      <c r="D15" s="96" t="s">
        <v>176</v>
      </c>
      <c r="E15" s="91" t="s">
        <v>95</v>
      </c>
      <c r="F15" s="238"/>
    </row>
    <row r="16" spans="1:18" ht="38.25" customHeight="1">
      <c r="A16" s="89" t="s">
        <v>98</v>
      </c>
      <c r="B16" s="102"/>
      <c r="C16" s="103" t="str">
        <f>IF($B16="","",VLOOKUP($B16,女子!$C$16:$J$23,3,FALSE))</f>
        <v/>
      </c>
      <c r="D16" s="103" t="str">
        <f>IF($B16="","",VLOOKUP($B16,女子!$C$16:$J$23,4,FALSE))</f>
        <v/>
      </c>
      <c r="E16" s="104" t="str">
        <f>IF($B16="","",VLOOKUP($B16,女子!$C$16:$J$23,7,FALSE))</f>
        <v/>
      </c>
      <c r="F16" s="238"/>
    </row>
    <row r="17" spans="1:18" ht="38.25" customHeight="1">
      <c r="A17" s="88" t="s">
        <v>177</v>
      </c>
      <c r="B17" s="102"/>
      <c r="C17" s="103" t="str">
        <f>IF($B17="","",VLOOKUP($B17,女子!$C$16:$J$23,3,FALSE))</f>
        <v/>
      </c>
      <c r="D17" s="103" t="str">
        <f>IF($B17="","",VLOOKUP($B17,女子!$C$16:$J$23,4,FALSE))</f>
        <v/>
      </c>
      <c r="E17" s="104" t="str">
        <f>IF($B17="","",VLOOKUP($B17,女子!$C$16:$J$23,7,FALSE))</f>
        <v/>
      </c>
      <c r="F17" s="238"/>
    </row>
    <row r="18" spans="1:18" ht="38.25" customHeight="1" thickBot="1">
      <c r="A18" s="110" t="s">
        <v>178</v>
      </c>
      <c r="B18" s="105"/>
      <c r="C18" s="106" t="str">
        <f>IF($B18="","",VLOOKUP($B18,女子!$C$16:$J$23,3,FALSE))</f>
        <v/>
      </c>
      <c r="D18" s="106" t="str">
        <f>IF($B18="","",VLOOKUP($B18,女子!$C$16:$J$23,4,FALSE))</f>
        <v/>
      </c>
      <c r="E18" s="107" t="str">
        <f>IF($B18="","",VLOOKUP($B18,女子!$C$16:$J$23,7,FALSE))</f>
        <v/>
      </c>
      <c r="F18" s="238"/>
    </row>
    <row r="19" spans="1:18" ht="13.5" customHeight="1">
      <c r="A19" s="65"/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</row>
    <row r="20" spans="1:18" ht="27.75" customHeight="1">
      <c r="A20" s="237" t="s">
        <v>565</v>
      </c>
      <c r="B20" s="237"/>
      <c r="C20" s="237"/>
      <c r="D20" s="237"/>
      <c r="E20" s="237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</row>
    <row r="21" spans="1:18" ht="9" customHeight="1">
      <c r="A21" s="86"/>
      <c r="B21" s="86"/>
      <c r="C21" s="86"/>
      <c r="D21" s="86"/>
      <c r="E21" s="8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</row>
    <row r="22" spans="1:18" ht="21" customHeight="1" thickBot="1">
      <c r="A22" s="234" t="s">
        <v>179</v>
      </c>
      <c r="B22" s="234"/>
      <c r="C22" s="234"/>
      <c r="D22" s="234"/>
      <c r="E22" s="234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</row>
    <row r="23" spans="1:18" ht="39" customHeight="1" thickBot="1">
      <c r="A23" s="235" t="s">
        <v>0</v>
      </c>
      <c r="B23" s="236"/>
      <c r="C23" s="114" t="str">
        <f>IF(女子!J5="","",女子!J5)</f>
        <v/>
      </c>
      <c r="D23" s="113" t="s">
        <v>180</v>
      </c>
      <c r="E23" s="114"/>
      <c r="F23" s="115" t="s">
        <v>182</v>
      </c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</row>
    <row r="24" spans="1:18">
      <c r="A24" s="233"/>
      <c r="B24" s="233"/>
      <c r="C24" s="233"/>
      <c r="D24" s="233"/>
      <c r="E24" s="233"/>
      <c r="F24" s="233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</row>
    <row r="25" spans="1:18">
      <c r="A25" s="65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</row>
    <row r="26" spans="1:18" ht="24" customHeight="1">
      <c r="A26" s="65"/>
      <c r="B26" s="232"/>
      <c r="C26" s="232"/>
      <c r="D26" s="232"/>
      <c r="E26" s="232"/>
      <c r="F26" s="232"/>
      <c r="G26" s="232"/>
      <c r="H26" s="232"/>
      <c r="I26" s="232"/>
      <c r="J26" s="232"/>
      <c r="K26" s="232"/>
      <c r="L26" s="232"/>
      <c r="M26" s="232"/>
      <c r="N26" s="232"/>
      <c r="O26" s="232"/>
      <c r="P26" s="232"/>
      <c r="Q26" s="232"/>
      <c r="R26" s="65"/>
    </row>
    <row r="27" spans="1:18">
      <c r="A27" s="65"/>
      <c r="B27" s="64"/>
      <c r="C27" s="64"/>
      <c r="D27" s="64"/>
      <c r="E27" s="65"/>
      <c r="F27" s="64"/>
      <c r="G27" s="64"/>
      <c r="H27" s="64"/>
      <c r="I27" s="64"/>
      <c r="J27" s="64"/>
      <c r="K27" s="64"/>
      <c r="L27" s="64"/>
      <c r="M27" s="64"/>
      <c r="N27" s="65"/>
      <c r="O27" s="65"/>
      <c r="P27" s="65"/>
      <c r="Q27" s="65"/>
      <c r="R27" s="65"/>
    </row>
    <row r="28" spans="1:18">
      <c r="A28" s="65"/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</row>
    <row r="29" spans="1:18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</row>
  </sheetData>
  <sheetProtection selectLockedCells="1"/>
  <mergeCells count="10">
    <mergeCell ref="A22:E22"/>
    <mergeCell ref="A23:B23"/>
    <mergeCell ref="A24:F24"/>
    <mergeCell ref="B26:Q26"/>
    <mergeCell ref="A1:E1"/>
    <mergeCell ref="A2:E2"/>
    <mergeCell ref="A4:E4"/>
    <mergeCell ref="N7:R7"/>
    <mergeCell ref="F9:F18"/>
    <mergeCell ref="A20:E20"/>
  </mergeCells>
  <phoneticPr fontId="2"/>
  <conditionalFormatting sqref="B9:B13">
    <cfRule type="containsBlanks" dxfId="2" priority="4" stopIfTrue="1">
      <formula>LEN(TRIM(B9))=0</formula>
    </cfRule>
  </conditionalFormatting>
  <conditionalFormatting sqref="B16:B18">
    <cfRule type="containsBlanks" dxfId="1" priority="3" stopIfTrue="1">
      <formula>LEN(TRIM(B16))=0</formula>
    </cfRule>
  </conditionalFormatting>
  <printOptions horizontalCentered="1" verticalCentered="1"/>
  <pageMargins left="0.78740157480314965" right="0.55118110236220474" top="0.98425196850393704" bottom="0.98425196850393704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A1:S25"/>
  <sheetViews>
    <sheetView view="pageBreakPreview" zoomScaleNormal="100" zoomScaleSheetLayoutView="100" workbookViewId="0">
      <selection activeCell="A26" sqref="A26"/>
    </sheetView>
  </sheetViews>
  <sheetFormatPr defaultRowHeight="13.5"/>
  <cols>
    <col min="1" max="1" width="11" style="58" customWidth="1"/>
    <col min="2" max="2" width="7" style="58" customWidth="1"/>
    <col min="3" max="4" width="21.25" style="58" customWidth="1"/>
    <col min="5" max="5" width="9.5" style="58" customWidth="1"/>
    <col min="6" max="6" width="13.625" style="58" customWidth="1"/>
    <col min="7" max="7" width="9.75" style="58" customWidth="1"/>
    <col min="8" max="22" width="3.625" style="58" customWidth="1"/>
    <col min="23" max="16384" width="9" style="58"/>
  </cols>
  <sheetData>
    <row r="1" spans="1:19" ht="21" customHeight="1">
      <c r="A1" s="229" t="s">
        <v>561</v>
      </c>
      <c r="B1" s="229"/>
      <c r="C1" s="229"/>
      <c r="D1" s="229"/>
      <c r="E1" s="229"/>
      <c r="F1" s="92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</row>
    <row r="2" spans="1:19" ht="21" customHeight="1">
      <c r="A2" s="230" t="s">
        <v>564</v>
      </c>
      <c r="B2" s="230"/>
      <c r="C2" s="230"/>
      <c r="D2" s="230"/>
      <c r="E2" s="230"/>
      <c r="F2" s="56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</row>
    <row r="3" spans="1:19" ht="12.75" customHeight="1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</row>
    <row r="4" spans="1:19" ht="21" customHeight="1" thickBot="1">
      <c r="A4" s="239" t="s">
        <v>533</v>
      </c>
      <c r="B4" s="231"/>
      <c r="C4" s="231"/>
      <c r="D4" s="231"/>
      <c r="E4" s="231"/>
      <c r="F4" s="147" t="s">
        <v>2</v>
      </c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</row>
    <row r="5" spans="1:19" ht="34.5" customHeight="1" thickBot="1">
      <c r="C5" s="60" t="s">
        <v>92</v>
      </c>
      <c r="D5" s="112" t="str">
        <f>IF(女子!E7="","",女子!E7)</f>
        <v/>
      </c>
      <c r="E5" s="94"/>
      <c r="F5" s="146" t="str">
        <f>IF(女子!J5="","",女子!J5)</f>
        <v/>
      </c>
      <c r="M5" s="59"/>
      <c r="N5" s="59"/>
      <c r="O5" s="59"/>
      <c r="P5" s="59"/>
      <c r="Q5" s="59"/>
      <c r="R5" s="59"/>
      <c r="S5" s="59"/>
    </row>
    <row r="6" spans="1:19" ht="37.5" customHeight="1">
      <c r="C6" s="60" t="s">
        <v>4</v>
      </c>
      <c r="D6" s="111" t="str">
        <f>IF(女子!E10="","",女子!E10)</f>
        <v/>
      </c>
      <c r="E6" s="94"/>
      <c r="F6" s="87"/>
      <c r="M6" s="59"/>
      <c r="N6" s="59"/>
      <c r="O6" s="59"/>
      <c r="P6" s="59"/>
      <c r="Q6" s="59"/>
      <c r="R6" s="59"/>
      <c r="S6" s="59"/>
    </row>
    <row r="7" spans="1:19" ht="10.5" customHeight="1" thickBot="1">
      <c r="A7" s="61"/>
      <c r="B7" s="59"/>
      <c r="C7" s="59"/>
      <c r="D7" s="59"/>
      <c r="O7" s="232"/>
      <c r="P7" s="232"/>
      <c r="Q7" s="232"/>
      <c r="R7" s="232"/>
      <c r="S7" s="232"/>
    </row>
    <row r="8" spans="1:19" ht="38.25" customHeight="1">
      <c r="A8" s="108" t="s">
        <v>93</v>
      </c>
      <c r="B8" s="90" t="s">
        <v>94</v>
      </c>
      <c r="C8" s="96" t="s">
        <v>96</v>
      </c>
      <c r="D8" s="96" t="s">
        <v>176</v>
      </c>
      <c r="E8" s="90" t="s">
        <v>95</v>
      </c>
      <c r="F8" s="91" t="s">
        <v>518</v>
      </c>
    </row>
    <row r="9" spans="1:19" ht="38.25" customHeight="1">
      <c r="A9" s="144" t="s">
        <v>521</v>
      </c>
      <c r="B9" s="102"/>
      <c r="C9" s="103" t="str">
        <f>IF($B9="","",VLOOKUP($B9,女子!$C$16:$J$23,3,FALSE))</f>
        <v/>
      </c>
      <c r="D9" s="103" t="str">
        <f>IF($B9="","",VLOOKUP($B9,女子!$C$16:$J$23,4,FALSE))</f>
        <v/>
      </c>
      <c r="E9" s="142" t="str">
        <f>IF($B9="","",VLOOKUP($B9,女子!$C$16:$J$23,7,FALSE))</f>
        <v/>
      </c>
      <c r="F9" s="104"/>
      <c r="G9" s="240" t="s">
        <v>534</v>
      </c>
    </row>
    <row r="10" spans="1:19" ht="38.25" customHeight="1">
      <c r="A10" s="144" t="s">
        <v>522</v>
      </c>
      <c r="B10" s="102"/>
      <c r="C10" s="103" t="str">
        <f>IF($B10="","",VLOOKUP($B10,女子!$C$16:$J$23,3,FALSE))</f>
        <v/>
      </c>
      <c r="D10" s="103" t="str">
        <f>IF($B10="","",VLOOKUP($B10,女子!$C$16:$J$23,4,FALSE))</f>
        <v/>
      </c>
      <c r="E10" s="142" t="str">
        <f>IF($B10="","",VLOOKUP($B10,女子!$C$16:$J$23,7,FALSE))</f>
        <v/>
      </c>
      <c r="F10" s="104"/>
      <c r="G10" s="240"/>
    </row>
    <row r="11" spans="1:19" ht="38.25" customHeight="1">
      <c r="A11" s="144" t="s">
        <v>523</v>
      </c>
      <c r="B11" s="102"/>
      <c r="C11" s="103" t="str">
        <f>IF($B11="","",VLOOKUP($B11,女子!$C$16:$J$23,3,FALSE))</f>
        <v/>
      </c>
      <c r="D11" s="103" t="str">
        <f>IF($B11="","",VLOOKUP($B11,女子!$C$16:$J$23,4,FALSE))</f>
        <v/>
      </c>
      <c r="E11" s="142" t="str">
        <f>IF($B11="","",VLOOKUP($B11,女子!$C$16:$J$23,7,FALSE))</f>
        <v/>
      </c>
      <c r="F11" s="104"/>
      <c r="G11" s="240"/>
    </row>
    <row r="12" spans="1:19" ht="38.25" customHeight="1">
      <c r="A12" s="144" t="s">
        <v>524</v>
      </c>
      <c r="B12" s="102"/>
      <c r="C12" s="103" t="str">
        <f>IF($B12="","",VLOOKUP($B12,女子!$C$16:$J$23,3,FALSE))</f>
        <v/>
      </c>
      <c r="D12" s="103" t="str">
        <f>IF($B12="","",VLOOKUP($B12,女子!$C$16:$J$23,4,FALSE))</f>
        <v/>
      </c>
      <c r="E12" s="142" t="str">
        <f>IF($B12="","",VLOOKUP($B12,女子!$C$16:$J$23,7,FALSE))</f>
        <v/>
      </c>
      <c r="F12" s="104"/>
      <c r="G12" s="240"/>
    </row>
    <row r="13" spans="1:19" ht="38.25" customHeight="1" thickBot="1">
      <c r="A13" s="145" t="s">
        <v>525</v>
      </c>
      <c r="B13" s="105"/>
      <c r="C13" s="106" t="str">
        <f>IF($B13="","",VLOOKUP($B13,女子!$C$16:$J$23,3,FALSE))</f>
        <v/>
      </c>
      <c r="D13" s="106" t="str">
        <f>IF($B13="","",VLOOKUP($B13,女子!$C$16:$J$23,4,FALSE))</f>
        <v/>
      </c>
      <c r="E13" s="143" t="str">
        <f>IF($B13="","",VLOOKUP($B13,女子!$C$16:$J$23,7,FALSE))</f>
        <v/>
      </c>
      <c r="F13" s="107"/>
      <c r="G13" s="240"/>
    </row>
    <row r="14" spans="1:19" ht="17.25" customHeight="1">
      <c r="A14" s="62"/>
      <c r="B14" s="63"/>
      <c r="C14" s="64"/>
      <c r="D14" s="64"/>
      <c r="E14" s="64"/>
      <c r="F14" s="64"/>
      <c r="G14" s="148"/>
    </row>
    <row r="15" spans="1:19">
      <c r="A15" s="95" t="s">
        <v>519</v>
      </c>
    </row>
    <row r="16" spans="1:19">
      <c r="A16" s="65"/>
    </row>
    <row r="17" spans="1:1">
      <c r="A17" s="65"/>
    </row>
    <row r="18" spans="1:1">
      <c r="A18" s="65"/>
    </row>
    <row r="25" spans="1:1">
      <c r="A25" s="58" t="s">
        <v>566</v>
      </c>
    </row>
  </sheetData>
  <sheetProtection selectLockedCells="1"/>
  <mergeCells count="5">
    <mergeCell ref="G9:G13"/>
    <mergeCell ref="A1:E1"/>
    <mergeCell ref="A2:E2"/>
    <mergeCell ref="A4:E4"/>
    <mergeCell ref="O7:S7"/>
  </mergeCells>
  <phoneticPr fontId="2"/>
  <conditionalFormatting sqref="B9:B13">
    <cfRule type="containsBlanks" dxfId="0" priority="3" stopIfTrue="1">
      <formula>LEN(TRIM(B9))=0</formula>
    </cfRule>
  </conditionalFormatting>
  <printOptions horizontalCentered="1" verticalCentered="1"/>
  <pageMargins left="0.78740157480314965" right="0.55118110236220474" top="0.98425196850393704" bottom="0.98425196850393704" header="0.51181102362204722" footer="0.51181102362204722"/>
  <pageSetup paperSize="9" scale="9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workbookViewId="0">
      <selection activeCell="P9" sqref="P9"/>
    </sheetView>
  </sheetViews>
  <sheetFormatPr defaultRowHeight="14.25"/>
  <cols>
    <col min="1" max="1" width="4.5" style="6" customWidth="1"/>
    <col min="2" max="2" width="11.375" style="6" customWidth="1"/>
    <col min="3" max="5" width="12.125" style="6" customWidth="1"/>
    <col min="6" max="8" width="7.25" style="6" customWidth="1"/>
    <col min="9" max="9" width="10.75" style="6" customWidth="1"/>
    <col min="10" max="10" width="7.5" style="6" customWidth="1"/>
    <col min="11" max="11" width="11" style="6" customWidth="1"/>
    <col min="12" max="16384" width="9" style="6"/>
  </cols>
  <sheetData>
    <row r="1" spans="1:11">
      <c r="A1" s="6" t="s">
        <v>110</v>
      </c>
      <c r="B1" s="6" t="s">
        <v>104</v>
      </c>
      <c r="C1" s="6" t="s">
        <v>73</v>
      </c>
      <c r="D1" s="6" t="s">
        <v>74</v>
      </c>
      <c r="E1" s="6" t="s">
        <v>175</v>
      </c>
      <c r="F1" s="6" t="s">
        <v>109</v>
      </c>
      <c r="G1" s="6" t="s">
        <v>105</v>
      </c>
      <c r="H1" s="6" t="s">
        <v>75</v>
      </c>
      <c r="I1" s="6" t="s">
        <v>106</v>
      </c>
      <c r="J1" s="6" t="s">
        <v>107</v>
      </c>
      <c r="K1" s="6" t="s">
        <v>108</v>
      </c>
    </row>
    <row r="2" spans="1:11">
      <c r="A2" s="68">
        <v>1</v>
      </c>
      <c r="B2" s="7">
        <f>470000000+男子!$J$5*1000+1000000+date!A2</f>
        <v>471000001</v>
      </c>
      <c r="C2" s="8" t="str">
        <f>男子!E16&amp;"("&amp;男子!I16&amp;")"</f>
        <v>()</v>
      </c>
      <c r="D2" s="7" t="str">
        <f>男子!F16</f>
        <v/>
      </c>
      <c r="E2" s="7" t="str">
        <f>男子!G16&amp;" "&amp;男子!H16</f>
        <v xml:space="preserve"> </v>
      </c>
      <c r="F2" s="7" t="str">
        <f>IF(男子!I16="","",男子!I16)</f>
        <v/>
      </c>
      <c r="G2" s="7">
        <v>1</v>
      </c>
      <c r="H2" s="7">
        <f>男子!$J$5</f>
        <v>0</v>
      </c>
      <c r="I2" s="7">
        <f>470000+男子!$J$5</f>
        <v>470000</v>
      </c>
      <c r="J2" s="7">
        <v>47</v>
      </c>
      <c r="K2" s="7">
        <v>17200</v>
      </c>
    </row>
    <row r="3" spans="1:11">
      <c r="A3" s="68">
        <v>2</v>
      </c>
      <c r="B3" s="7">
        <f>470000000+男子!$J$5*1000+1000000+date!A3</f>
        <v>471000002</v>
      </c>
      <c r="C3" s="8" t="str">
        <f>男子!E17&amp;"("&amp;男子!I17&amp;")"</f>
        <v>()</v>
      </c>
      <c r="D3" s="7" t="str">
        <f>男子!F17</f>
        <v/>
      </c>
      <c r="E3" s="7" t="str">
        <f>男子!G17&amp;" "&amp;男子!H17</f>
        <v xml:space="preserve"> </v>
      </c>
      <c r="F3" s="7" t="str">
        <f>IF(男子!I17="","",男子!I17)</f>
        <v/>
      </c>
      <c r="G3" s="7">
        <v>1</v>
      </c>
      <c r="H3" s="7">
        <f>男子!$J$5</f>
        <v>0</v>
      </c>
      <c r="I3" s="7">
        <f>470000+男子!$J$5</f>
        <v>470000</v>
      </c>
      <c r="J3" s="7">
        <v>47</v>
      </c>
      <c r="K3" s="7">
        <v>17200</v>
      </c>
    </row>
    <row r="4" spans="1:11">
      <c r="A4" s="68">
        <v>3</v>
      </c>
      <c r="B4" s="7">
        <f>470000000+男子!$J$5*1000+1000000+date!A4</f>
        <v>471000003</v>
      </c>
      <c r="C4" s="8" t="str">
        <f>男子!E18&amp;"("&amp;男子!I18&amp;")"</f>
        <v>()</v>
      </c>
      <c r="D4" s="7" t="str">
        <f>男子!F18</f>
        <v/>
      </c>
      <c r="E4" s="7" t="str">
        <f>男子!G18&amp;" "&amp;男子!H18</f>
        <v xml:space="preserve"> </v>
      </c>
      <c r="F4" s="7" t="str">
        <f>IF(男子!I18="","",男子!I18)</f>
        <v/>
      </c>
      <c r="G4" s="7">
        <v>1</v>
      </c>
      <c r="H4" s="7">
        <f>男子!$J$5</f>
        <v>0</v>
      </c>
      <c r="I4" s="7">
        <f>470000+男子!$J$5</f>
        <v>470000</v>
      </c>
      <c r="J4" s="7">
        <v>47</v>
      </c>
      <c r="K4" s="7">
        <v>17200</v>
      </c>
    </row>
    <row r="5" spans="1:11">
      <c r="A5" s="68">
        <v>4</v>
      </c>
      <c r="B5" s="7">
        <f>470000000+男子!$J$5*1000+1000000+date!A5</f>
        <v>471000004</v>
      </c>
      <c r="C5" s="8" t="str">
        <f>男子!E19&amp;"("&amp;男子!I19&amp;")"</f>
        <v>()</v>
      </c>
      <c r="D5" s="7" t="str">
        <f>男子!F19</f>
        <v/>
      </c>
      <c r="E5" s="7" t="str">
        <f>男子!G19&amp;" "&amp;男子!H19</f>
        <v xml:space="preserve"> </v>
      </c>
      <c r="F5" s="7" t="str">
        <f>IF(男子!I19="","",男子!I19)</f>
        <v/>
      </c>
      <c r="G5" s="7">
        <v>1</v>
      </c>
      <c r="H5" s="7">
        <f>男子!$J$5</f>
        <v>0</v>
      </c>
      <c r="I5" s="7">
        <f>470000+男子!$J$5</f>
        <v>470000</v>
      </c>
      <c r="J5" s="7">
        <v>47</v>
      </c>
      <c r="K5" s="7">
        <v>17200</v>
      </c>
    </row>
    <row r="6" spans="1:11">
      <c r="A6" s="68">
        <v>5</v>
      </c>
      <c r="B6" s="7">
        <f>470000000+男子!$J$5*1000+1000000+date!A6</f>
        <v>471000005</v>
      </c>
      <c r="C6" s="8" t="str">
        <f>男子!E20&amp;"("&amp;男子!I20&amp;")"</f>
        <v>()</v>
      </c>
      <c r="D6" s="7" t="str">
        <f>男子!F20</f>
        <v/>
      </c>
      <c r="E6" s="7" t="str">
        <f>男子!G20&amp;" "&amp;男子!H20</f>
        <v xml:space="preserve"> </v>
      </c>
      <c r="F6" s="7" t="str">
        <f>IF(男子!I20="","",男子!I20)</f>
        <v/>
      </c>
      <c r="G6" s="7">
        <v>1</v>
      </c>
      <c r="H6" s="7">
        <f>男子!$J$5</f>
        <v>0</v>
      </c>
      <c r="I6" s="7">
        <f>470000+男子!$J$5</f>
        <v>470000</v>
      </c>
      <c r="J6" s="7">
        <v>47</v>
      </c>
      <c r="K6" s="7">
        <v>17200</v>
      </c>
    </row>
    <row r="7" spans="1:11">
      <c r="A7" s="68">
        <v>6</v>
      </c>
      <c r="B7" s="7">
        <f>470000000+男子!$J$5*1000+1000000+date!A7</f>
        <v>471000006</v>
      </c>
      <c r="C7" s="8" t="str">
        <f>男子!E21&amp;"("&amp;男子!I21&amp;")"</f>
        <v>()</v>
      </c>
      <c r="D7" s="7" t="str">
        <f>男子!F21</f>
        <v/>
      </c>
      <c r="E7" s="7" t="str">
        <f>男子!G21&amp;" "&amp;男子!H21</f>
        <v xml:space="preserve"> </v>
      </c>
      <c r="F7" s="7" t="str">
        <f>IF(男子!I21="","",男子!I21)</f>
        <v/>
      </c>
      <c r="G7" s="7">
        <v>1</v>
      </c>
      <c r="H7" s="7">
        <f>男子!$J$5</f>
        <v>0</v>
      </c>
      <c r="I7" s="7">
        <f>470000+男子!$J$5</f>
        <v>470000</v>
      </c>
      <c r="J7" s="7">
        <v>47</v>
      </c>
      <c r="K7" s="7">
        <v>17200</v>
      </c>
    </row>
    <row r="8" spans="1:11">
      <c r="A8" s="68">
        <v>7</v>
      </c>
      <c r="B8" s="7">
        <f>470000000+男子!$J$5*1000+1000000+date!A8</f>
        <v>471000007</v>
      </c>
      <c r="C8" s="8" t="str">
        <f>男子!E22&amp;"("&amp;男子!I22&amp;")"</f>
        <v>()</v>
      </c>
      <c r="D8" s="7" t="str">
        <f>男子!F22</f>
        <v/>
      </c>
      <c r="E8" s="7" t="str">
        <f>男子!G22&amp;" "&amp;男子!H22</f>
        <v xml:space="preserve"> </v>
      </c>
      <c r="F8" s="7" t="str">
        <f>IF(男子!I22="","",男子!I22)</f>
        <v/>
      </c>
      <c r="G8" s="7">
        <v>1</v>
      </c>
      <c r="H8" s="7">
        <f>男子!$J$5</f>
        <v>0</v>
      </c>
      <c r="I8" s="7">
        <f>470000+男子!$J$5</f>
        <v>470000</v>
      </c>
      <c r="J8" s="7">
        <v>47</v>
      </c>
      <c r="K8" s="7">
        <v>17200</v>
      </c>
    </row>
    <row r="9" spans="1:11">
      <c r="A9" s="68">
        <v>8</v>
      </c>
      <c r="B9" s="7">
        <f>470000000+男子!$J$5*1000+1000000+date!A9</f>
        <v>471000008</v>
      </c>
      <c r="C9" s="8" t="str">
        <f>男子!E23&amp;"("&amp;男子!I23&amp;")"</f>
        <v>()</v>
      </c>
      <c r="D9" s="7" t="str">
        <f>男子!F23</f>
        <v/>
      </c>
      <c r="E9" s="7" t="str">
        <f>男子!G23&amp;" "&amp;男子!H23</f>
        <v xml:space="preserve"> </v>
      </c>
      <c r="F9" s="7" t="str">
        <f>IF(男子!I23="","",男子!I23)</f>
        <v/>
      </c>
      <c r="G9" s="7">
        <v>1</v>
      </c>
      <c r="H9" s="7">
        <f>男子!$J$5</f>
        <v>0</v>
      </c>
      <c r="I9" s="7">
        <f>470000+男子!$J$5</f>
        <v>470000</v>
      </c>
      <c r="J9" s="7">
        <v>47</v>
      </c>
      <c r="K9" s="7">
        <v>17200</v>
      </c>
    </row>
    <row r="10" spans="1:11">
      <c r="A10" s="68">
        <v>9</v>
      </c>
      <c r="B10" s="7">
        <f>470000000+男子!$J$5*1000+1000000+date!A10</f>
        <v>471000009</v>
      </c>
      <c r="C10" s="8" t="str">
        <f>男子!E24&amp;"("&amp;男子!I24&amp;")"</f>
        <v>()</v>
      </c>
      <c r="D10" s="7" t="str">
        <f>男子!F24</f>
        <v/>
      </c>
      <c r="E10" s="7" t="str">
        <f>男子!G24&amp;" "&amp;男子!H24</f>
        <v xml:space="preserve"> </v>
      </c>
      <c r="F10" s="7" t="str">
        <f>IF(男子!I24="","",男子!I24)</f>
        <v/>
      </c>
      <c r="G10" s="7">
        <v>1</v>
      </c>
      <c r="H10" s="7">
        <f>男子!$J$5</f>
        <v>0</v>
      </c>
      <c r="I10" s="7">
        <f>470000+男子!$J$5</f>
        <v>470000</v>
      </c>
      <c r="J10" s="7">
        <v>47</v>
      </c>
      <c r="K10" s="7">
        <v>17200</v>
      </c>
    </row>
    <row r="11" spans="1:11">
      <c r="A11" s="68">
        <v>10</v>
      </c>
      <c r="B11" s="7">
        <f>470000000+男子!$J$5*1000+1000000+date!A11</f>
        <v>471000010</v>
      </c>
      <c r="C11" s="8" t="str">
        <f>男子!E25&amp;"("&amp;男子!I25&amp;")"</f>
        <v>()</v>
      </c>
      <c r="D11" s="7" t="str">
        <f>男子!F25</f>
        <v/>
      </c>
      <c r="E11" s="7" t="str">
        <f>男子!G25&amp;" "&amp;男子!H25</f>
        <v xml:space="preserve"> </v>
      </c>
      <c r="F11" s="7" t="str">
        <f>IF(男子!I25="","",男子!I25)</f>
        <v/>
      </c>
      <c r="G11" s="7">
        <v>1</v>
      </c>
      <c r="H11" s="7">
        <f>男子!$J$5</f>
        <v>0</v>
      </c>
      <c r="I11" s="7">
        <f>470000+男子!$J$5</f>
        <v>470000</v>
      </c>
      <c r="J11" s="7">
        <v>47</v>
      </c>
      <c r="K11" s="7">
        <v>17200</v>
      </c>
    </row>
    <row r="13" spans="1:11">
      <c r="A13" s="6" t="s">
        <v>110</v>
      </c>
      <c r="B13" s="6" t="s">
        <v>104</v>
      </c>
      <c r="C13" s="6" t="s">
        <v>73</v>
      </c>
      <c r="D13" s="6" t="s">
        <v>74</v>
      </c>
      <c r="E13" s="6" t="s">
        <v>175</v>
      </c>
      <c r="F13" s="6" t="s">
        <v>109</v>
      </c>
      <c r="G13" s="6" t="s">
        <v>105</v>
      </c>
      <c r="H13" s="6" t="s">
        <v>75</v>
      </c>
      <c r="I13" s="6" t="s">
        <v>106</v>
      </c>
      <c r="J13" s="6" t="s">
        <v>107</v>
      </c>
      <c r="K13" s="6" t="s">
        <v>108</v>
      </c>
    </row>
    <row r="14" spans="1:11">
      <c r="A14" s="68">
        <v>1</v>
      </c>
      <c r="B14" s="69">
        <f>470000000+女子!$J$5*1000+2000000+date!A14</f>
        <v>472000001</v>
      </c>
      <c r="C14" s="70" t="str">
        <f>女子!E16&amp;"("&amp;女子!I16&amp;")"</f>
        <v>()</v>
      </c>
      <c r="D14" s="69" t="str">
        <f>女子!F16</f>
        <v/>
      </c>
      <c r="E14" s="69" t="str">
        <f>女子!G16&amp;" "&amp;女子!H16</f>
        <v xml:space="preserve"> </v>
      </c>
      <c r="F14" s="69" t="str">
        <f>IF(女子!I16="","",女子!I16)</f>
        <v/>
      </c>
      <c r="G14" s="69">
        <v>2</v>
      </c>
      <c r="H14" s="69">
        <f>女子!$J$5</f>
        <v>0</v>
      </c>
      <c r="I14" s="69">
        <f>470000+男子!$J$5</f>
        <v>470000</v>
      </c>
      <c r="J14" s="69">
        <v>47</v>
      </c>
      <c r="K14" s="69">
        <v>17200</v>
      </c>
    </row>
    <row r="15" spans="1:11">
      <c r="A15" s="68">
        <v>2</v>
      </c>
      <c r="B15" s="69">
        <f>470000000+女子!$J$5*1000+2000000+date!A15</f>
        <v>472000002</v>
      </c>
      <c r="C15" s="70" t="str">
        <f>女子!E17&amp;"("&amp;女子!I17&amp;")"</f>
        <v>()</v>
      </c>
      <c r="D15" s="69" t="str">
        <f>女子!F17</f>
        <v/>
      </c>
      <c r="E15" s="69" t="str">
        <f>女子!G17&amp;" "&amp;女子!H17</f>
        <v xml:space="preserve"> </v>
      </c>
      <c r="F15" s="69" t="str">
        <f>IF(女子!I17="","",女子!I17)</f>
        <v/>
      </c>
      <c r="G15" s="69">
        <v>2</v>
      </c>
      <c r="H15" s="69">
        <f>女子!$J$5</f>
        <v>0</v>
      </c>
      <c r="I15" s="69">
        <f>470000+男子!$J$5</f>
        <v>470000</v>
      </c>
      <c r="J15" s="69">
        <v>47</v>
      </c>
      <c r="K15" s="69">
        <v>17200</v>
      </c>
    </row>
    <row r="16" spans="1:11">
      <c r="A16" s="68">
        <v>3</v>
      </c>
      <c r="B16" s="69">
        <f>470000000+女子!$J$5*1000+2000000+date!A16</f>
        <v>472000003</v>
      </c>
      <c r="C16" s="70" t="str">
        <f>女子!E18&amp;"("&amp;女子!I18&amp;")"</f>
        <v>()</v>
      </c>
      <c r="D16" s="69" t="str">
        <f>女子!F18</f>
        <v/>
      </c>
      <c r="E16" s="69" t="str">
        <f>女子!G18&amp;" "&amp;女子!H18</f>
        <v xml:space="preserve"> </v>
      </c>
      <c r="F16" s="69" t="str">
        <f>IF(女子!I18="","",女子!I18)</f>
        <v/>
      </c>
      <c r="G16" s="69">
        <v>2</v>
      </c>
      <c r="H16" s="69">
        <f>女子!$J$5</f>
        <v>0</v>
      </c>
      <c r="I16" s="69">
        <f>470000+男子!$J$5</f>
        <v>470000</v>
      </c>
      <c r="J16" s="69">
        <v>47</v>
      </c>
      <c r="K16" s="69">
        <v>17200</v>
      </c>
    </row>
    <row r="17" spans="1:11">
      <c r="A17" s="68">
        <v>4</v>
      </c>
      <c r="B17" s="69">
        <f>470000000+女子!$J$5*1000+2000000+date!A17</f>
        <v>472000004</v>
      </c>
      <c r="C17" s="70" t="str">
        <f>女子!E19&amp;"("&amp;女子!I19&amp;")"</f>
        <v>()</v>
      </c>
      <c r="D17" s="69" t="str">
        <f>女子!F19</f>
        <v/>
      </c>
      <c r="E17" s="69" t="str">
        <f>女子!G19&amp;" "&amp;女子!H19</f>
        <v xml:space="preserve"> </v>
      </c>
      <c r="F17" s="69" t="str">
        <f>IF(女子!I19="","",女子!I19)</f>
        <v/>
      </c>
      <c r="G17" s="69">
        <v>2</v>
      </c>
      <c r="H17" s="69">
        <f>女子!$J$5</f>
        <v>0</v>
      </c>
      <c r="I17" s="69">
        <f>470000+男子!$J$5</f>
        <v>470000</v>
      </c>
      <c r="J17" s="69">
        <v>47</v>
      </c>
      <c r="K17" s="69">
        <v>17200</v>
      </c>
    </row>
    <row r="18" spans="1:11">
      <c r="A18" s="68">
        <v>5</v>
      </c>
      <c r="B18" s="69">
        <f>470000000+女子!$J$5*1000+2000000+date!A18</f>
        <v>472000005</v>
      </c>
      <c r="C18" s="70" t="str">
        <f>女子!E20&amp;"("&amp;女子!I20&amp;")"</f>
        <v>()</v>
      </c>
      <c r="D18" s="69" t="str">
        <f>女子!F20</f>
        <v/>
      </c>
      <c r="E18" s="69" t="str">
        <f>女子!G20&amp;" "&amp;女子!H20</f>
        <v xml:space="preserve"> </v>
      </c>
      <c r="F18" s="69" t="str">
        <f>IF(女子!I20="","",女子!I20)</f>
        <v/>
      </c>
      <c r="G18" s="69">
        <v>2</v>
      </c>
      <c r="H18" s="69">
        <f>女子!$J$5</f>
        <v>0</v>
      </c>
      <c r="I18" s="69">
        <f>470000+男子!$J$5</f>
        <v>470000</v>
      </c>
      <c r="J18" s="69">
        <v>47</v>
      </c>
      <c r="K18" s="69">
        <v>17200</v>
      </c>
    </row>
    <row r="19" spans="1:11">
      <c r="A19" s="68">
        <v>6</v>
      </c>
      <c r="B19" s="69">
        <f>470000000+女子!$J$5*1000+2000000+date!A19</f>
        <v>472000006</v>
      </c>
      <c r="C19" s="70" t="str">
        <f>女子!E21&amp;"("&amp;女子!I21&amp;")"</f>
        <v>()</v>
      </c>
      <c r="D19" s="69" t="str">
        <f>女子!F21</f>
        <v/>
      </c>
      <c r="E19" s="69" t="str">
        <f>女子!G21&amp;" "&amp;女子!H21</f>
        <v xml:space="preserve"> </v>
      </c>
      <c r="F19" s="69" t="str">
        <f>IF(女子!I21="","",女子!I21)</f>
        <v/>
      </c>
      <c r="G19" s="69">
        <v>2</v>
      </c>
      <c r="H19" s="69">
        <f>女子!$J$5</f>
        <v>0</v>
      </c>
      <c r="I19" s="69">
        <f>470000+男子!$J$5</f>
        <v>470000</v>
      </c>
      <c r="J19" s="69">
        <v>47</v>
      </c>
      <c r="K19" s="69">
        <v>17200</v>
      </c>
    </row>
    <row r="20" spans="1:11">
      <c r="A20" s="68">
        <v>7</v>
      </c>
      <c r="B20" s="69">
        <f>470000000+女子!$J$5*1000+2000000+date!A20</f>
        <v>472000007</v>
      </c>
      <c r="C20" s="70" t="str">
        <f>女子!E22&amp;"("&amp;女子!I22&amp;")"</f>
        <v>()</v>
      </c>
      <c r="D20" s="69" t="str">
        <f>女子!F22</f>
        <v/>
      </c>
      <c r="E20" s="69" t="str">
        <f>女子!G22&amp;" "&amp;女子!H22</f>
        <v xml:space="preserve"> </v>
      </c>
      <c r="F20" s="69" t="str">
        <f>IF(女子!I22="","",女子!I22)</f>
        <v/>
      </c>
      <c r="G20" s="69">
        <v>2</v>
      </c>
      <c r="H20" s="69">
        <f>女子!$J$5</f>
        <v>0</v>
      </c>
      <c r="I20" s="69">
        <f>470000+男子!$J$5</f>
        <v>470000</v>
      </c>
      <c r="J20" s="69">
        <v>47</v>
      </c>
      <c r="K20" s="69">
        <v>17200</v>
      </c>
    </row>
    <row r="21" spans="1:11">
      <c r="A21" s="68">
        <v>8</v>
      </c>
      <c r="B21" s="69">
        <f>470000000+女子!$J$5*1000+2000000+date!A21</f>
        <v>472000008</v>
      </c>
      <c r="C21" s="70" t="str">
        <f>女子!E23&amp;"("&amp;女子!I23&amp;")"</f>
        <v>()</v>
      </c>
      <c r="D21" s="69" t="str">
        <f>女子!F23</f>
        <v/>
      </c>
      <c r="E21" s="69" t="str">
        <f>女子!G23&amp;" "&amp;女子!H23</f>
        <v xml:space="preserve"> </v>
      </c>
      <c r="F21" s="69" t="str">
        <f>IF(女子!I23="","",女子!I23)</f>
        <v/>
      </c>
      <c r="G21" s="69">
        <v>2</v>
      </c>
      <c r="H21" s="69">
        <f>女子!$J$5</f>
        <v>0</v>
      </c>
      <c r="I21" s="69">
        <f>470000+男子!$J$5</f>
        <v>470000</v>
      </c>
      <c r="J21" s="69">
        <v>47</v>
      </c>
      <c r="K21" s="69">
        <v>17200</v>
      </c>
    </row>
  </sheetData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6</vt:i4>
      </vt:variant>
    </vt:vector>
  </HeadingPairs>
  <TitlesOfParts>
    <vt:vector size="15" baseType="lpstr">
      <vt:lpstr>入力方法</vt:lpstr>
      <vt:lpstr>登録データ</vt:lpstr>
      <vt:lpstr>男子</vt:lpstr>
      <vt:lpstr>女子</vt:lpstr>
      <vt:lpstr>男子オーダー用紙</vt:lpstr>
      <vt:lpstr>男子選手変更用紙</vt:lpstr>
      <vt:lpstr>女子オーダー用紙</vt:lpstr>
      <vt:lpstr>女子選手変更用紙</vt:lpstr>
      <vt:lpstr>date</vt:lpstr>
      <vt:lpstr>女子!Print_Area</vt:lpstr>
      <vt:lpstr>女子オーダー用紙!Print_Area</vt:lpstr>
      <vt:lpstr>女子選手変更用紙!Print_Area</vt:lpstr>
      <vt:lpstr>男子!Print_Area</vt:lpstr>
      <vt:lpstr>男子オーダー用紙!Print_Area</vt:lpstr>
      <vt:lpstr>男子選手変更用紙!Print_Area</vt:lpstr>
    </vt:vector>
  </TitlesOfParts>
  <Company>熊本県高体連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高野　寛志</dc:creator>
  <cp:lastModifiedBy>kotairen3</cp:lastModifiedBy>
  <cp:lastPrinted>2019-09-21T06:18:12Z</cp:lastPrinted>
  <dcterms:created xsi:type="dcterms:W3CDTF">2001-07-09T14:48:43Z</dcterms:created>
  <dcterms:modified xsi:type="dcterms:W3CDTF">2021-09-22T00:20:08Z</dcterms:modified>
</cp:coreProperties>
</file>